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665" yWindow="-15" windowWidth="7650" windowHeight="8565"/>
  </bookViews>
  <sheets>
    <sheet name="512" sheetId="1" r:id="rId1"/>
  </sheets>
  <externalReferences>
    <externalReference r:id="rId2"/>
  </externalReferences>
  <definedNames>
    <definedName name="_xlnm.Print_Area" localSheetId="0">'512'!$A$1:$M$91</definedName>
  </definedNames>
  <calcPr calcId="145621"/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H40" i="1"/>
  <c r="I40" i="1"/>
  <c r="J40" i="1"/>
  <c r="K40" i="1"/>
  <c r="C39" i="1"/>
  <c r="D39" i="1"/>
  <c r="E39" i="1"/>
  <c r="F39" i="1"/>
  <c r="G39" i="1"/>
  <c r="H39" i="1"/>
  <c r="I39" i="1"/>
  <c r="J39" i="1"/>
  <c r="K39" i="1"/>
  <c r="L39" i="1"/>
  <c r="L40" i="1"/>
  <c r="C11" i="1"/>
  <c r="D11" i="1"/>
  <c r="E11" i="1"/>
  <c r="F11" i="1"/>
  <c r="G11" i="1"/>
  <c r="H11" i="1"/>
  <c r="I11" i="1"/>
  <c r="J11" i="1"/>
  <c r="K11" i="1"/>
  <c r="L11" i="1"/>
  <c r="C12" i="1"/>
  <c r="D12" i="1"/>
  <c r="E12" i="1"/>
  <c r="F12" i="1"/>
  <c r="G12" i="1"/>
  <c r="H12" i="1"/>
  <c r="I12" i="1"/>
  <c r="J12" i="1"/>
  <c r="K12" i="1"/>
  <c r="L12" i="1"/>
  <c r="C13" i="1"/>
  <c r="D13" i="1"/>
  <c r="E13" i="1"/>
  <c r="F13" i="1"/>
  <c r="G13" i="1"/>
  <c r="H13" i="1"/>
  <c r="I13" i="1"/>
  <c r="J13" i="1"/>
  <c r="K13" i="1"/>
  <c r="L13" i="1"/>
  <c r="C14" i="1"/>
  <c r="D14" i="1"/>
  <c r="E14" i="1"/>
  <c r="F14" i="1"/>
  <c r="G14" i="1"/>
  <c r="H14" i="1"/>
  <c r="I14" i="1"/>
  <c r="J14" i="1"/>
  <c r="K14" i="1"/>
  <c r="L14" i="1"/>
  <c r="C15" i="1"/>
  <c r="D15" i="1"/>
  <c r="E15" i="1"/>
  <c r="F15" i="1"/>
  <c r="G15" i="1"/>
  <c r="H15" i="1"/>
  <c r="I15" i="1"/>
  <c r="J15" i="1"/>
  <c r="K15" i="1"/>
  <c r="L15" i="1"/>
  <c r="C16" i="1"/>
  <c r="D16" i="1"/>
  <c r="E16" i="1"/>
  <c r="F16" i="1"/>
  <c r="G16" i="1"/>
  <c r="H16" i="1"/>
  <c r="I16" i="1"/>
  <c r="J16" i="1"/>
  <c r="K16" i="1"/>
  <c r="L16" i="1"/>
  <c r="C17" i="1"/>
  <c r="D17" i="1"/>
  <c r="E17" i="1"/>
  <c r="F17" i="1"/>
  <c r="G17" i="1"/>
  <c r="H17" i="1"/>
  <c r="I17" i="1"/>
  <c r="J17" i="1"/>
  <c r="K17" i="1"/>
  <c r="L17" i="1"/>
  <c r="C18" i="1"/>
  <c r="D18" i="1"/>
  <c r="E18" i="1"/>
  <c r="F18" i="1"/>
  <c r="G18" i="1"/>
  <c r="H18" i="1"/>
  <c r="I18" i="1"/>
  <c r="J18" i="1"/>
  <c r="K18" i="1"/>
  <c r="L18" i="1"/>
  <c r="C19" i="1"/>
  <c r="D19" i="1"/>
  <c r="E19" i="1"/>
  <c r="F19" i="1"/>
  <c r="G19" i="1"/>
  <c r="H19" i="1"/>
  <c r="I19" i="1"/>
  <c r="J19" i="1"/>
  <c r="K19" i="1"/>
  <c r="L19" i="1"/>
  <c r="C20" i="1"/>
  <c r="D20" i="1"/>
  <c r="E20" i="1"/>
  <c r="F20" i="1"/>
  <c r="G20" i="1"/>
  <c r="H20" i="1"/>
  <c r="I20" i="1"/>
  <c r="J20" i="1"/>
  <c r="K20" i="1"/>
  <c r="L20" i="1"/>
  <c r="C21" i="1"/>
  <c r="D21" i="1"/>
  <c r="E21" i="1"/>
  <c r="F21" i="1"/>
  <c r="G21" i="1"/>
  <c r="H21" i="1"/>
  <c r="I21" i="1"/>
  <c r="J21" i="1"/>
  <c r="K21" i="1"/>
  <c r="L21" i="1"/>
  <c r="C22" i="1"/>
  <c r="D22" i="1"/>
  <c r="E22" i="1"/>
  <c r="F22" i="1"/>
  <c r="G22" i="1"/>
  <c r="H22" i="1"/>
  <c r="I22" i="1"/>
  <c r="J22" i="1"/>
  <c r="K22" i="1"/>
  <c r="L22" i="1"/>
  <c r="C23" i="1"/>
  <c r="D23" i="1"/>
  <c r="E23" i="1"/>
  <c r="F23" i="1"/>
  <c r="G23" i="1"/>
  <c r="H23" i="1"/>
  <c r="I23" i="1"/>
  <c r="J23" i="1"/>
  <c r="K23" i="1"/>
  <c r="L23" i="1"/>
  <c r="C24" i="1"/>
  <c r="D24" i="1"/>
  <c r="E24" i="1"/>
  <c r="F24" i="1"/>
  <c r="G24" i="1"/>
  <c r="H24" i="1"/>
  <c r="I24" i="1"/>
  <c r="J24" i="1"/>
  <c r="K24" i="1"/>
  <c r="L24" i="1"/>
  <c r="C25" i="1"/>
  <c r="D25" i="1"/>
  <c r="E25" i="1"/>
  <c r="F25" i="1"/>
  <c r="G25" i="1"/>
  <c r="H25" i="1"/>
  <c r="I25" i="1"/>
  <c r="J25" i="1"/>
  <c r="K25" i="1"/>
  <c r="L25" i="1"/>
  <c r="C26" i="1"/>
  <c r="D26" i="1"/>
  <c r="E26" i="1"/>
  <c r="F26" i="1"/>
  <c r="G26" i="1"/>
  <c r="H26" i="1"/>
  <c r="I26" i="1"/>
  <c r="J26" i="1"/>
  <c r="K26" i="1"/>
  <c r="L26" i="1"/>
  <c r="C27" i="1"/>
  <c r="D27" i="1"/>
  <c r="E27" i="1"/>
  <c r="F27" i="1"/>
  <c r="G27" i="1"/>
  <c r="H27" i="1"/>
  <c r="I27" i="1"/>
  <c r="J27" i="1"/>
  <c r="K27" i="1"/>
  <c r="L27" i="1"/>
  <c r="C28" i="1"/>
  <c r="D28" i="1"/>
  <c r="E28" i="1"/>
  <c r="F28" i="1"/>
  <c r="G28" i="1"/>
  <c r="H28" i="1"/>
  <c r="I28" i="1"/>
  <c r="J28" i="1"/>
  <c r="K28" i="1"/>
  <c r="L28" i="1"/>
  <c r="C29" i="1"/>
  <c r="D29" i="1"/>
  <c r="E29" i="1"/>
  <c r="F29" i="1"/>
  <c r="G29" i="1"/>
  <c r="H29" i="1"/>
  <c r="I29" i="1"/>
  <c r="J29" i="1"/>
  <c r="K29" i="1"/>
  <c r="L29" i="1"/>
  <c r="C30" i="1"/>
  <c r="D30" i="1"/>
  <c r="E30" i="1"/>
  <c r="F30" i="1"/>
  <c r="G30" i="1"/>
  <c r="H30" i="1"/>
  <c r="I30" i="1"/>
  <c r="J30" i="1"/>
  <c r="K30" i="1"/>
  <c r="L30" i="1"/>
  <c r="C31" i="1"/>
  <c r="D31" i="1"/>
  <c r="E31" i="1"/>
  <c r="F31" i="1"/>
  <c r="G31" i="1"/>
  <c r="H31" i="1"/>
  <c r="I31" i="1"/>
  <c r="J31" i="1"/>
  <c r="K31" i="1"/>
  <c r="L31" i="1"/>
  <c r="C32" i="1"/>
  <c r="D32" i="1"/>
  <c r="E32" i="1"/>
  <c r="F32" i="1"/>
  <c r="G32" i="1"/>
  <c r="H32" i="1"/>
  <c r="I32" i="1"/>
  <c r="J32" i="1"/>
  <c r="K32" i="1"/>
  <c r="L32" i="1"/>
  <c r="C33" i="1"/>
  <c r="D33" i="1"/>
  <c r="E33" i="1"/>
  <c r="F33" i="1"/>
  <c r="G33" i="1"/>
  <c r="H33" i="1"/>
  <c r="I33" i="1"/>
  <c r="J33" i="1"/>
  <c r="K33" i="1"/>
  <c r="L33" i="1"/>
  <c r="C34" i="1"/>
  <c r="D34" i="1"/>
  <c r="E34" i="1"/>
  <c r="F34" i="1"/>
  <c r="G34" i="1"/>
  <c r="H34" i="1"/>
  <c r="I34" i="1"/>
  <c r="J34" i="1"/>
  <c r="K34" i="1"/>
  <c r="L34" i="1"/>
  <c r="C35" i="1"/>
  <c r="D35" i="1"/>
  <c r="E35" i="1"/>
  <c r="F35" i="1"/>
  <c r="G35" i="1"/>
  <c r="H35" i="1"/>
  <c r="I35" i="1"/>
  <c r="J35" i="1"/>
  <c r="K35" i="1"/>
  <c r="L35" i="1"/>
  <c r="C36" i="1"/>
  <c r="D36" i="1"/>
  <c r="E36" i="1"/>
  <c r="F36" i="1"/>
  <c r="G36" i="1"/>
  <c r="H36" i="1"/>
  <c r="I36" i="1"/>
  <c r="J36" i="1"/>
  <c r="K36" i="1"/>
  <c r="L36" i="1"/>
  <c r="C37" i="1"/>
  <c r="D37" i="1"/>
  <c r="E37" i="1"/>
  <c r="F37" i="1"/>
  <c r="G37" i="1"/>
  <c r="H37" i="1"/>
  <c r="I37" i="1"/>
  <c r="J37" i="1"/>
  <c r="K37" i="1"/>
  <c r="L37" i="1"/>
  <c r="C38" i="1"/>
  <c r="D38" i="1"/>
  <c r="E38" i="1"/>
  <c r="F38" i="1"/>
  <c r="G38" i="1"/>
  <c r="H38" i="1"/>
  <c r="I38" i="1"/>
  <c r="J38" i="1"/>
  <c r="K38" i="1"/>
  <c r="L38" i="1"/>
  <c r="M28" i="1" l="1"/>
  <c r="M13" i="1"/>
  <c r="M40" i="1"/>
  <c r="M17" i="1"/>
  <c r="M32" i="1"/>
  <c r="M21" i="1"/>
  <c r="M33" i="1"/>
  <c r="M29" i="1"/>
  <c r="M22" i="1"/>
  <c r="M18" i="1"/>
  <c r="G42" i="1"/>
  <c r="M34" i="1"/>
  <c r="M37" i="1"/>
  <c r="M27" i="1"/>
  <c r="M30" i="1"/>
  <c r="M26" i="1"/>
  <c r="H42" i="1"/>
  <c r="M19" i="1"/>
  <c r="M15" i="1"/>
  <c r="M25" i="1"/>
  <c r="M38" i="1"/>
  <c r="M36" i="1"/>
  <c r="J42" i="1"/>
  <c r="I42" i="1"/>
  <c r="K42" i="1"/>
  <c r="M35" i="1"/>
  <c r="M23" i="1"/>
  <c r="L42" i="1"/>
  <c r="M24" i="1"/>
  <c r="M20" i="1"/>
  <c r="M16" i="1"/>
  <c r="M14" i="1"/>
  <c r="M12" i="1"/>
  <c r="E42" i="1"/>
  <c r="M39" i="1"/>
  <c r="M31" i="1"/>
  <c r="D42" i="1"/>
  <c r="F42" i="1"/>
  <c r="C42" i="1"/>
  <c r="M11" i="1"/>
  <c r="M42" i="1" l="1"/>
  <c r="H45" i="1" s="1"/>
  <c r="P4" i="1" l="1"/>
  <c r="E83" i="1"/>
  <c r="E82" i="1"/>
  <c r="E86" i="1"/>
  <c r="E90" i="1"/>
  <c r="P6" i="1"/>
  <c r="E84" i="1"/>
  <c r="P12" i="1"/>
  <c r="P5" i="1"/>
  <c r="P10" i="1"/>
  <c r="E88" i="1"/>
  <c r="P8" i="1"/>
  <c r="P11" i="1"/>
  <c r="P13" i="1"/>
  <c r="E87" i="1"/>
  <c r="P9" i="1"/>
  <c r="P7" i="1"/>
  <c r="E85" i="1"/>
  <c r="E89" i="1"/>
  <c r="E91" i="1"/>
  <c r="F45" i="1"/>
  <c r="D45" i="1"/>
  <c r="K45" i="1"/>
  <c r="J45" i="1"/>
  <c r="I45" i="1"/>
  <c r="L45" i="1"/>
  <c r="G45" i="1"/>
  <c r="E45" i="1"/>
  <c r="C45" i="1"/>
</calcChain>
</file>

<file path=xl/sharedStrings.xml><?xml version="1.0" encoding="utf-8"?>
<sst xmlns="http://schemas.openxmlformats.org/spreadsheetml/2006/main" count="111" uniqueCount="95">
  <si>
    <t>5.1.2.</t>
  </si>
  <si>
    <t>Infraes-</t>
  </si>
  <si>
    <t>Actividades</t>
  </si>
  <si>
    <t>Equipa-</t>
  </si>
  <si>
    <t>Actuacio-</t>
  </si>
  <si>
    <t>Señaliza-</t>
  </si>
  <si>
    <t>tructura y</t>
  </si>
  <si>
    <t>logísticas</t>
  </si>
  <si>
    <t>miento</t>
  </si>
  <si>
    <t>Puerto</t>
  </si>
  <si>
    <t>nes medio</t>
  </si>
  <si>
    <t>ción marí-</t>
  </si>
  <si>
    <t>Pesca</t>
  </si>
  <si>
    <t>Depor-</t>
  </si>
  <si>
    <t>Pasa-</t>
  </si>
  <si>
    <t>Otros</t>
  </si>
  <si>
    <t>TOTAL</t>
  </si>
  <si>
    <t>capacidad</t>
  </si>
  <si>
    <t>e inter-</t>
  </si>
  <si>
    <t>e instala-</t>
  </si>
  <si>
    <t>Ciudad</t>
  </si>
  <si>
    <t>ambien-</t>
  </si>
  <si>
    <t>tima y</t>
  </si>
  <si>
    <t>tivo</t>
  </si>
  <si>
    <t>jeros</t>
  </si>
  <si>
    <t>portuaria</t>
  </si>
  <si>
    <t>modalidad</t>
  </si>
  <si>
    <t>ciones</t>
  </si>
  <si>
    <t>tales</t>
  </si>
  <si>
    <t>seguridad</t>
  </si>
  <si>
    <t>Infrastructure</t>
  </si>
  <si>
    <t>Logistic acti-</t>
  </si>
  <si>
    <t>Port equip-</t>
  </si>
  <si>
    <t>Port/city</t>
  </si>
  <si>
    <t>Environ-</t>
  </si>
  <si>
    <t>Aids to</t>
  </si>
  <si>
    <t>Sport</t>
  </si>
  <si>
    <t>Passen-</t>
  </si>
  <si>
    <t>and port</t>
  </si>
  <si>
    <t xml:space="preserve"> vities and in-</t>
  </si>
  <si>
    <t>relation</t>
  </si>
  <si>
    <t>mental</t>
  </si>
  <si>
    <t>navigation</t>
  </si>
  <si>
    <t>Fishing</t>
  </si>
  <si>
    <t>gers</t>
  </si>
  <si>
    <t>Other</t>
  </si>
  <si>
    <t>capacity</t>
  </si>
  <si>
    <t>termodality</t>
  </si>
  <si>
    <t>actions</t>
  </si>
  <si>
    <t>Alicante ..............................................................................</t>
  </si>
  <si>
    <t>—</t>
  </si>
  <si>
    <t>Baleares ...........................................................................................</t>
  </si>
  <si>
    <t>Barcelona .......................................................................</t>
  </si>
  <si>
    <t>Bilbao ...............................................................................................</t>
  </si>
  <si>
    <t>Cartagena ......................................................................................................</t>
  </si>
  <si>
    <t>Castellón ....................................................................................................</t>
  </si>
  <si>
    <t>Ceuta .......................................................................................................</t>
  </si>
  <si>
    <t>Gijón ......................................................................................................</t>
  </si>
  <si>
    <t>Huelva ..............................................................................................</t>
  </si>
  <si>
    <t>Las Palmas ...........................................................................</t>
  </si>
  <si>
    <t>Málaga .......................................................................................................</t>
  </si>
  <si>
    <t>Melilla ........................................................................................</t>
  </si>
  <si>
    <t>Sta. C. de Tenerife .............................................................</t>
  </si>
  <si>
    <t>Santander ........................................................................</t>
  </si>
  <si>
    <t>Sevilla ..........................................................................</t>
  </si>
  <si>
    <t>Tarragona .....................................................................</t>
  </si>
  <si>
    <t>Valencia ..............................................................................</t>
  </si>
  <si>
    <t>Vigo .....................................................................................</t>
  </si>
  <si>
    <t>Puertos del Estado ...............................................................................</t>
  </si>
  <si>
    <t>TOTAL ....................................................................................................</t>
  </si>
  <si>
    <t/>
  </si>
  <si>
    <t>A Coruña ............................................................................................</t>
  </si>
  <si>
    <t>Vilagarcía ......................................................................</t>
  </si>
  <si>
    <t>Ferrol-San Cibrao ................................................................</t>
  </si>
  <si>
    <t>Marín y Ría de Pontevedra ........................................................................</t>
  </si>
  <si>
    <t>Inversiones por objetivos (millones de euros)</t>
  </si>
  <si>
    <t>Almería ...............................................................................</t>
  </si>
  <si>
    <t>Motril……………………………………………………………………………</t>
  </si>
  <si>
    <t>Ajustes consolidación……………………..</t>
  </si>
  <si>
    <t>Avilés…………………………………………</t>
  </si>
  <si>
    <t>Bahía de Cádiz .................................................</t>
  </si>
  <si>
    <t>Bahía de Algeciras …………….........................</t>
  </si>
  <si>
    <t>–</t>
  </si>
  <si>
    <t>ment and</t>
  </si>
  <si>
    <t>installations</t>
  </si>
  <si>
    <t>Investments by objectives (million of euros)</t>
  </si>
  <si>
    <t>Pasaia…………………………………………………..</t>
  </si>
  <si>
    <t>Infraestructura  y capacidad portuaria</t>
  </si>
  <si>
    <t>Actividades logísticas e intermodalidad</t>
  </si>
  <si>
    <t>Equipamiento e instalaciones</t>
  </si>
  <si>
    <t>Puerto-Ciudad</t>
  </si>
  <si>
    <t>Actuaciones medioambientales</t>
  </si>
  <si>
    <t>Señalización marítima y seguridad</t>
  </si>
  <si>
    <t>Pasajeros</t>
  </si>
  <si>
    <t>Deportivo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</si>
</sst>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);\(#,##0\)"/>
    <numFmt numFmtId="165" formatCode="#,##0.00_);[Red]\(#,##0.00\)"/>
    <numFmt numFmtId="166" formatCode="#,##0.0"/>
    <numFmt numFmtId="167" formatCode="#,##0.00,,"/>
    <numFmt numFmtId="168" formatCode="0.0%"/>
  </numFmts>
  <fonts count="14" x14ac:knownFonts="1">
    <font>
      <sz val="10"/>
      <name val="Courier"/>
    </font>
    <font>
      <sz val="10"/>
      <name val="MS Sans Serif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sz val="10"/>
      <color theme="0" tint="-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164" fontId="0" fillId="0" borderId="0"/>
    <xf numFmtId="165" fontId="1" fillId="0" borderId="0" applyFont="0" applyFill="0" applyBorder="0" applyAlignment="0" applyProtection="0"/>
  </cellStyleXfs>
  <cellXfs count="57">
    <xf numFmtId="164" fontId="0" fillId="0" borderId="0" xfId="0"/>
    <xf numFmtId="3" fontId="2" fillId="0" borderId="0" xfId="0" applyNumberFormat="1" applyFont="1" applyAlignment="1" applyProtection="1">
      <alignment vertical="top"/>
    </xf>
    <xf numFmtId="3" fontId="3" fillId="0" borderId="0" xfId="0" applyNumberFormat="1" applyFont="1" applyAlignment="1" applyProtection="1">
      <alignment vertical="top"/>
    </xf>
    <xf numFmtId="3" fontId="2" fillId="0" borderId="0" xfId="0" applyNumberFormat="1" applyFont="1" applyAlignment="1">
      <alignment vertical="top"/>
    </xf>
    <xf numFmtId="3" fontId="4" fillId="0" borderId="0" xfId="0" applyNumberFormat="1" applyFont="1" applyAlignment="1" applyProtection="1">
      <alignment vertical="top"/>
    </xf>
    <xf numFmtId="3" fontId="2" fillId="0" borderId="0" xfId="0" applyNumberFormat="1" applyFont="1"/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top"/>
    </xf>
    <xf numFmtId="3" fontId="2" fillId="0" borderId="0" xfId="0" applyNumberFormat="1" applyFont="1" applyAlignment="1" applyProtection="1">
      <alignment horizontal="left"/>
    </xf>
    <xf numFmtId="3" fontId="6" fillId="0" borderId="0" xfId="0" applyNumberFormat="1" applyFont="1"/>
    <xf numFmtId="3" fontId="2" fillId="0" borderId="0" xfId="0" applyNumberFormat="1" applyFont="1" applyAlignment="1"/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right"/>
    </xf>
    <xf numFmtId="3" fontId="7" fillId="0" borderId="0" xfId="0" quotePrefix="1" applyNumberFormat="1" applyFont="1" applyAlignment="1">
      <alignment horizontal="left" vertical="top"/>
    </xf>
    <xf numFmtId="3" fontId="7" fillId="0" borderId="0" xfId="0" quotePrefix="1" applyNumberFormat="1" applyFont="1" applyAlignment="1" applyProtection="1">
      <alignment horizontal="left" vertical="top"/>
    </xf>
    <xf numFmtId="3" fontId="8" fillId="0" borderId="0" xfId="0" applyNumberFormat="1" applyFont="1" applyAlignment="1" applyProtection="1">
      <alignment vertical="top"/>
    </xf>
    <xf numFmtId="3" fontId="3" fillId="0" borderId="0" xfId="0" quotePrefix="1" applyNumberFormat="1" applyFont="1" applyAlignment="1" applyProtection="1">
      <alignment horizontal="left" vertical="top"/>
    </xf>
    <xf numFmtId="3" fontId="7" fillId="0" borderId="0" xfId="0" applyNumberFormat="1" applyFont="1" applyAlignment="1" applyProtection="1">
      <alignment vertical="top"/>
    </xf>
    <xf numFmtId="3" fontId="8" fillId="0" borderId="0" xfId="0" applyNumberFormat="1" applyFont="1"/>
    <xf numFmtId="3" fontId="9" fillId="0" borderId="0" xfId="0" quotePrefix="1" applyNumberFormat="1" applyFont="1" applyAlignment="1" applyProtection="1">
      <alignment horizontal="left"/>
    </xf>
    <xf numFmtId="3" fontId="9" fillId="0" borderId="0" xfId="0" applyNumberFormat="1" applyFont="1"/>
    <xf numFmtId="3" fontId="10" fillId="2" borderId="1" xfId="0" applyNumberFormat="1" applyFont="1" applyFill="1" applyBorder="1" applyAlignment="1" applyProtection="1"/>
    <xf numFmtId="3" fontId="10" fillId="2" borderId="1" xfId="0" applyNumberFormat="1" applyFont="1" applyFill="1" applyBorder="1" applyAlignment="1" applyProtection="1">
      <alignment horizontal="center"/>
    </xf>
    <xf numFmtId="3" fontId="10" fillId="2" borderId="0" xfId="0" applyNumberFormat="1" applyFont="1" applyFill="1" applyAlignment="1"/>
    <xf numFmtId="3" fontId="10" fillId="2" borderId="0" xfId="0" quotePrefix="1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Continuous"/>
    </xf>
    <xf numFmtId="3" fontId="10" fillId="2" borderId="0" xfId="0" applyNumberFormat="1" applyFont="1" applyFill="1" applyAlignment="1" applyProtection="1"/>
    <xf numFmtId="3" fontId="10" fillId="2" borderId="0" xfId="0" applyNumberFormat="1" applyFont="1" applyFill="1" applyAlignment="1" applyProtection="1">
      <alignment horizontal="center"/>
    </xf>
    <xf numFmtId="3" fontId="10" fillId="2" borderId="0" xfId="0" quotePrefix="1" applyNumberFormat="1" applyFont="1" applyFill="1" applyAlignment="1" applyProtection="1">
      <alignment horizontal="left"/>
    </xf>
    <xf numFmtId="3" fontId="10" fillId="2" borderId="0" xfId="0" quotePrefix="1" applyNumberFormat="1" applyFont="1" applyFill="1" applyAlignment="1" applyProtection="1">
      <alignment horizontal="center"/>
    </xf>
    <xf numFmtId="3" fontId="11" fillId="2" borderId="0" xfId="0" applyNumberFormat="1" applyFont="1" applyFill="1" applyAlignment="1" applyProtection="1">
      <alignment horizontal="center"/>
    </xf>
    <xf numFmtId="3" fontId="11" fillId="2" borderId="0" xfId="0" quotePrefix="1" applyNumberFormat="1" applyFont="1" applyFill="1" applyAlignment="1" applyProtection="1">
      <alignment horizontal="center"/>
    </xf>
    <xf numFmtId="3" fontId="11" fillId="0" borderId="0" xfId="0" applyNumberFormat="1" applyFont="1" applyAlignment="1">
      <alignment horizontal="center"/>
    </xf>
    <xf numFmtId="3" fontId="11" fillId="2" borderId="0" xfId="0" applyNumberFormat="1" applyFont="1" applyFill="1" applyBorder="1" applyAlignment="1" applyProtection="1">
      <alignment horizontal="center" vertical="top"/>
    </xf>
    <xf numFmtId="3" fontId="11" fillId="2" borderId="2" xfId="0" applyNumberFormat="1" applyFont="1" applyFill="1" applyBorder="1" applyAlignment="1" applyProtection="1">
      <alignment vertical="top"/>
    </xf>
    <xf numFmtId="3" fontId="11" fillId="2" borderId="2" xfId="0" applyNumberFormat="1" applyFont="1" applyFill="1" applyBorder="1" applyAlignment="1" applyProtection="1">
      <alignment horizontal="center" vertical="top"/>
    </xf>
    <xf numFmtId="3" fontId="11" fillId="2" borderId="2" xfId="0" quotePrefix="1" applyNumberFormat="1" applyFont="1" applyFill="1" applyBorder="1" applyAlignment="1" applyProtection="1">
      <alignment horizontal="center" vertical="top"/>
    </xf>
    <xf numFmtId="3" fontId="9" fillId="0" borderId="0" xfId="0" applyNumberFormat="1" applyFont="1" applyAlignment="1" applyProtection="1">
      <alignment horizontal="left"/>
    </xf>
    <xf numFmtId="167" fontId="12" fillId="0" borderId="1" xfId="1" applyNumberFormat="1" applyFont="1" applyBorder="1" applyAlignment="1">
      <alignment horizontal="right"/>
    </xf>
    <xf numFmtId="167" fontId="12" fillId="0" borderId="0" xfId="1" applyNumberFormat="1" applyFont="1" applyAlignment="1">
      <alignment horizontal="right"/>
    </xf>
    <xf numFmtId="3" fontId="12" fillId="0" borderId="0" xfId="0" applyNumberFormat="1" applyFont="1"/>
    <xf numFmtId="166" fontId="9" fillId="0" borderId="0" xfId="0" applyNumberFormat="1" applyFont="1" applyAlignment="1" applyProtection="1">
      <alignment horizontal="right"/>
      <protection locked="0"/>
    </xf>
    <xf numFmtId="166" fontId="9" fillId="0" borderId="0" xfId="0" applyNumberFormat="1" applyFont="1" applyBorder="1" applyAlignment="1" applyProtection="1">
      <alignment horizontal="right"/>
    </xf>
    <xf numFmtId="3" fontId="10" fillId="2" borderId="3" xfId="0" quotePrefix="1" applyNumberFormat="1" applyFont="1" applyFill="1" applyBorder="1" applyAlignment="1" applyProtection="1">
      <alignment horizontal="left" vertical="center"/>
    </xf>
    <xf numFmtId="3" fontId="10" fillId="2" borderId="3" xfId="0" applyNumberFormat="1" applyFont="1" applyFill="1" applyBorder="1" applyAlignment="1" applyProtection="1">
      <alignment horizontal="left" vertical="center"/>
    </xf>
    <xf numFmtId="167" fontId="10" fillId="2" borderId="3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left"/>
    </xf>
    <xf numFmtId="9" fontId="13" fillId="0" borderId="0" xfId="0" applyNumberFormat="1" applyFont="1"/>
    <xf numFmtId="3" fontId="13" fillId="0" borderId="0" xfId="0" applyNumberFormat="1" applyFont="1"/>
    <xf numFmtId="3" fontId="11" fillId="2" borderId="0" xfId="0" applyNumberFormat="1" applyFont="1" applyFill="1" applyAlignment="1" applyProtection="1">
      <alignment horizontal="center" vertical="center"/>
    </xf>
    <xf numFmtId="3" fontId="11" fillId="2" borderId="0" xfId="0" quotePrefix="1" applyNumberFormat="1" applyFont="1" applyFill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5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por objetivos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v>dddddd</c:v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('512'!$O$4:$P$4,'512'!$O$5:$P$5,'512'!$O$6:$P$6,'512'!$O$7:$P$7,'512'!$O$8:$P$8,'512'!$O$9:$P$9,'512'!$O$10:$P$10,'512'!$O$11:$P$11,'512'!$O$12:$P$12,'512'!$O$13:$P$13)</c:f>
              <c:multiLvlStrCache>
                <c:ptCount val="10"/>
                <c:lvl>
                  <c:pt idx="0">
                    <c:v>53,5%</c:v>
                  </c:pt>
                  <c:pt idx="1">
                    <c:v>13,6%</c:v>
                  </c:pt>
                  <c:pt idx="2">
                    <c:v>11,0%</c:v>
                  </c:pt>
                  <c:pt idx="3">
                    <c:v>2,5%</c:v>
                  </c:pt>
                  <c:pt idx="4">
                    <c:v>0,7%</c:v>
                  </c:pt>
                  <c:pt idx="5">
                    <c:v>1,4%</c:v>
                  </c:pt>
                  <c:pt idx="6">
                    <c:v>1,1%</c:v>
                  </c:pt>
                  <c:pt idx="7">
                    <c:v>0,3%</c:v>
                  </c:pt>
                  <c:pt idx="8">
                    <c:v>4,4%</c:v>
                  </c:pt>
                  <c:pt idx="9">
                    <c:v>11,6%</c:v>
                  </c:pt>
                </c:lvl>
                <c:lvl>
                  <c:pt idx="0">
                    <c:v>Infraestructura  y capacidad portuaria</c:v>
                  </c:pt>
                  <c:pt idx="1">
                    <c:v>Actividades logísticas e intermodalidad</c:v>
                  </c:pt>
                  <c:pt idx="2">
                    <c:v>Equipamiento e instalaciones</c:v>
                  </c:pt>
                  <c:pt idx="3">
                    <c:v>Puerto-Ciudad</c:v>
                  </c:pt>
                  <c:pt idx="4">
                    <c:v>Actuaciones medioambientales</c:v>
                  </c:pt>
                  <c:pt idx="5">
                    <c:v>Señalización marítima y seguridad</c:v>
                  </c:pt>
                  <c:pt idx="6">
                    <c:v>Pesca</c:v>
                  </c:pt>
                  <c:pt idx="7">
                    <c:v>Deportivo</c:v>
                  </c:pt>
                  <c:pt idx="8">
                    <c:v>Pasajeros</c:v>
                  </c:pt>
                  <c:pt idx="9">
                    <c:v>Otros</c:v>
                  </c:pt>
                </c:lvl>
              </c:multiLvlStrCache>
            </c:multiLvlStrRef>
          </c:cat>
          <c:val>
            <c:numRef>
              <c:f>'512'!$P$4:$P$13</c:f>
              <c:numCache>
                <c:formatCode>0.0%</c:formatCode>
                <c:ptCount val="10"/>
                <c:pt idx="0">
                  <c:v>0.534812348384474</c:v>
                </c:pt>
                <c:pt idx="1">
                  <c:v>0.13644870001891421</c:v>
                </c:pt>
                <c:pt idx="2">
                  <c:v>0.11049900161453446</c:v>
                </c:pt>
                <c:pt idx="3">
                  <c:v>2.4545901937008528E-2</c:v>
                </c:pt>
                <c:pt idx="4">
                  <c:v>6.76504376769694E-3</c:v>
                </c:pt>
                <c:pt idx="5">
                  <c:v>1.4008680276209213E-2</c:v>
                </c:pt>
                <c:pt idx="6">
                  <c:v>1.0892947383897785E-2</c:v>
                </c:pt>
                <c:pt idx="7">
                  <c:v>2.5374458646450384E-3</c:v>
                </c:pt>
                <c:pt idx="8">
                  <c:v>4.3854428210980609E-2</c:v>
                </c:pt>
                <c:pt idx="9">
                  <c:v>0.11563550254163958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53452104959042"/>
          <c:y val="0.19505538278303464"/>
          <c:w val="0.35404638080717382"/>
          <c:h val="0.67968062815677588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249891</xdr:colOff>
      <xdr:row>45</xdr:row>
      <xdr:rowOff>56027</xdr:rowOff>
    </xdr:from>
    <xdr:to>
      <xdr:col>11</xdr:col>
      <xdr:colOff>224118</xdr:colOff>
      <xdr:row>79</xdr:row>
      <xdr:rowOff>54907</xdr:rowOff>
    </xdr:to>
    <xdr:graphicFrame macro="">
      <xdr:nvGraphicFramePr>
        <xdr:cNvPr id="102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rsiones\DOCUMENTACION\MEMORIAS\2012\Fuentes\F2_%20Generador%20de%20tabla%20objetiv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orrección &quot;otros&quot;"/>
      <sheetName val="Resultado"/>
      <sheetName val="Para hoja 5 de anuario"/>
    </sheetNames>
    <sheetDataSet>
      <sheetData sheetId="0"/>
      <sheetData sheetId="1"/>
      <sheetData sheetId="2">
        <row r="44">
          <cell r="C44">
            <v>22268655.960000001</v>
          </cell>
          <cell r="D44">
            <v>164923.54999999999</v>
          </cell>
          <cell r="E44">
            <v>4084333.3000000007</v>
          </cell>
          <cell r="F44">
            <v>1121380</v>
          </cell>
          <cell r="G44" t="str">
            <v>-</v>
          </cell>
          <cell r="H44">
            <v>224929.52999999997</v>
          </cell>
          <cell r="I44">
            <v>16862.2</v>
          </cell>
          <cell r="J44" t="str">
            <v>-</v>
          </cell>
          <cell r="K44">
            <v>3269.42</v>
          </cell>
          <cell r="L44">
            <v>509363.44999999169</v>
          </cell>
        </row>
        <row r="45">
          <cell r="C45">
            <v>136800</v>
          </cell>
          <cell r="D45" t="str">
            <v>-</v>
          </cell>
          <cell r="E45">
            <v>831676.39</v>
          </cell>
          <cell r="F45">
            <v>57107.77</v>
          </cell>
          <cell r="G45">
            <v>51781.85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>
            <v>292850.68</v>
          </cell>
        </row>
        <row r="46">
          <cell r="C46">
            <v>1323962.8999999999</v>
          </cell>
          <cell r="D46" t="str">
            <v>-</v>
          </cell>
          <cell r="E46">
            <v>852332.86999999988</v>
          </cell>
          <cell r="F46" t="str">
            <v>-</v>
          </cell>
          <cell r="G46" t="str">
            <v>-</v>
          </cell>
          <cell r="H46">
            <v>69460.91</v>
          </cell>
          <cell r="I46">
            <v>92937.95</v>
          </cell>
          <cell r="J46" t="str">
            <v>-</v>
          </cell>
          <cell r="K46" t="str">
            <v>-</v>
          </cell>
          <cell r="L46">
            <v>564364.02999999991</v>
          </cell>
        </row>
        <row r="47">
          <cell r="C47">
            <v>13870092.25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>
            <v>89363.86</v>
          </cell>
          <cell r="I47" t="str">
            <v>-</v>
          </cell>
          <cell r="J47" t="str">
            <v>-</v>
          </cell>
          <cell r="K47" t="str">
            <v>-</v>
          </cell>
          <cell r="L47">
            <v>1747488.7200000011</v>
          </cell>
        </row>
        <row r="48">
          <cell r="C48">
            <v>5957428.0899999999</v>
          </cell>
          <cell r="D48">
            <v>7155505.3900000006</v>
          </cell>
          <cell r="E48">
            <v>2838493.52</v>
          </cell>
          <cell r="F48">
            <v>844025.6100000001</v>
          </cell>
          <cell r="G48">
            <v>15841.210000000001</v>
          </cell>
          <cell r="H48">
            <v>489180.09</v>
          </cell>
          <cell r="I48" t="str">
            <v>-</v>
          </cell>
          <cell r="J48" t="str">
            <v>-</v>
          </cell>
          <cell r="K48">
            <v>2745064.0300000003</v>
          </cell>
          <cell r="L48">
            <v>1442651.0299999719</v>
          </cell>
        </row>
        <row r="49">
          <cell r="C49">
            <v>24526758.48</v>
          </cell>
          <cell r="D49">
            <v>234248.42</v>
          </cell>
          <cell r="E49">
            <v>328760.28000000003</v>
          </cell>
          <cell r="F49" t="str">
            <v>-</v>
          </cell>
          <cell r="G49" t="str">
            <v>-</v>
          </cell>
          <cell r="H49">
            <v>46590</v>
          </cell>
          <cell r="I49">
            <v>184603.83</v>
          </cell>
          <cell r="J49" t="str">
            <v>-</v>
          </cell>
          <cell r="K49">
            <v>48378.07</v>
          </cell>
          <cell r="L49">
            <v>1106529.8899999985</v>
          </cell>
        </row>
        <row r="50">
          <cell r="C50">
            <v>34413749.079999998</v>
          </cell>
          <cell r="D50">
            <v>594507.41</v>
          </cell>
          <cell r="E50">
            <v>5669693.9900000002</v>
          </cell>
          <cell r="F50" t="str">
            <v>-</v>
          </cell>
          <cell r="G50">
            <v>79865.34</v>
          </cell>
          <cell r="H50">
            <v>226959.06</v>
          </cell>
          <cell r="I50" t="str">
            <v>-</v>
          </cell>
          <cell r="J50" t="str">
            <v>-</v>
          </cell>
          <cell r="K50">
            <v>1734234.9</v>
          </cell>
          <cell r="L50">
            <v>4384793.7299999986</v>
          </cell>
        </row>
        <row r="51">
          <cell r="C51">
            <v>17069816.280000001</v>
          </cell>
          <cell r="D51">
            <v>43920026.07</v>
          </cell>
          <cell r="E51">
            <v>7209595.8600000003</v>
          </cell>
          <cell r="F51">
            <v>702816.91</v>
          </cell>
          <cell r="G51">
            <v>1412100.83</v>
          </cell>
          <cell r="H51">
            <v>138096.19</v>
          </cell>
          <cell r="I51">
            <v>174110.1</v>
          </cell>
          <cell r="J51">
            <v>15000</v>
          </cell>
          <cell r="K51">
            <v>6745.76</v>
          </cell>
          <cell r="L51">
            <v>15082504.769999996</v>
          </cell>
        </row>
        <row r="52">
          <cell r="C52">
            <v>8348173.1500000004</v>
          </cell>
          <cell r="D52">
            <v>761508</v>
          </cell>
          <cell r="E52">
            <v>1719683.87</v>
          </cell>
          <cell r="F52">
            <v>665614.1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  <cell r="K52">
            <v>2353445.5099999998</v>
          </cell>
          <cell r="L52">
            <v>8202341.6599999927</v>
          </cell>
        </row>
        <row r="53">
          <cell r="C53">
            <v>9641079.2299999986</v>
          </cell>
          <cell r="D53">
            <v>134788.16</v>
          </cell>
          <cell r="E53">
            <v>1399226.6800000002</v>
          </cell>
          <cell r="F53">
            <v>831903.52</v>
          </cell>
          <cell r="G53" t="str">
            <v>-</v>
          </cell>
          <cell r="H53">
            <v>208223.19</v>
          </cell>
          <cell r="I53" t="str">
            <v>-</v>
          </cell>
          <cell r="J53" t="str">
            <v>-</v>
          </cell>
          <cell r="K53" t="str">
            <v>-</v>
          </cell>
          <cell r="L53">
            <v>1819826.2000000037</v>
          </cell>
        </row>
        <row r="54">
          <cell r="C54">
            <v>2798431.15</v>
          </cell>
          <cell r="D54">
            <v>273845.14</v>
          </cell>
          <cell r="E54">
            <v>1740238.3900000001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 t="str">
            <v>-</v>
          </cell>
          <cell r="L54">
            <v>1014767.3699999991</v>
          </cell>
        </row>
        <row r="55">
          <cell r="C55">
            <v>1582374.2100000002</v>
          </cell>
          <cell r="D55">
            <v>3462.31</v>
          </cell>
          <cell r="E55">
            <v>603331.31999999983</v>
          </cell>
          <cell r="F55">
            <v>19467.080000000002</v>
          </cell>
          <cell r="G55">
            <v>7453</v>
          </cell>
          <cell r="H55">
            <v>14906.32</v>
          </cell>
          <cell r="I55">
            <v>12903.43</v>
          </cell>
          <cell r="J55" t="str">
            <v>-</v>
          </cell>
          <cell r="K55">
            <v>170948.16000000003</v>
          </cell>
          <cell r="L55">
            <v>59249.319999999534</v>
          </cell>
        </row>
        <row r="56">
          <cell r="C56">
            <v>3870891.84</v>
          </cell>
          <cell r="D56">
            <v>861946.9</v>
          </cell>
          <cell r="E56">
            <v>219532.54</v>
          </cell>
          <cell r="F56">
            <v>69778.080000000002</v>
          </cell>
          <cell r="G56">
            <v>104916.01</v>
          </cell>
          <cell r="H56">
            <v>279396.84999999998</v>
          </cell>
          <cell r="I56" t="str">
            <v>-</v>
          </cell>
          <cell r="J56" t="str">
            <v>-</v>
          </cell>
          <cell r="K56">
            <v>8690</v>
          </cell>
          <cell r="L56">
            <v>352919.99000000005</v>
          </cell>
        </row>
        <row r="57">
          <cell r="C57">
            <v>1727880.39</v>
          </cell>
          <cell r="D57" t="str">
            <v>-</v>
          </cell>
          <cell r="E57">
            <v>398401.65</v>
          </cell>
          <cell r="F57">
            <v>208424.87</v>
          </cell>
          <cell r="G57" t="str">
            <v>-</v>
          </cell>
          <cell r="H57">
            <v>24500</v>
          </cell>
          <cell r="I57" t="str">
            <v>-</v>
          </cell>
          <cell r="J57">
            <v>828754.21</v>
          </cell>
          <cell r="K57" t="str">
            <v>-</v>
          </cell>
          <cell r="L57">
            <v>926535.70000000054</v>
          </cell>
        </row>
        <row r="58">
          <cell r="C58">
            <v>271858.43</v>
          </cell>
          <cell r="D58">
            <v>2523462.23</v>
          </cell>
          <cell r="E58">
            <v>2122159.5499999998</v>
          </cell>
          <cell r="F58">
            <v>5977250.8700000001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  <cell r="K58" t="str">
            <v>-</v>
          </cell>
          <cell r="L58">
            <v>713438.25</v>
          </cell>
        </row>
        <row r="59">
          <cell r="C59">
            <v>4526103.87</v>
          </cell>
          <cell r="D59">
            <v>249153.58</v>
          </cell>
          <cell r="E59">
            <v>12018800.920000002</v>
          </cell>
          <cell r="F59">
            <v>232207.44</v>
          </cell>
          <cell r="G59" t="str">
            <v>-</v>
          </cell>
          <cell r="H59">
            <v>587180.89999999991</v>
          </cell>
          <cell r="I59" t="str">
            <v>-</v>
          </cell>
          <cell r="J59" t="str">
            <v>-</v>
          </cell>
          <cell r="K59">
            <v>5505181.6500000004</v>
          </cell>
          <cell r="L59">
            <v>4745753.2099999934</v>
          </cell>
        </row>
        <row r="60">
          <cell r="C60">
            <v>7603949.3900000006</v>
          </cell>
          <cell r="D60">
            <v>264114.31</v>
          </cell>
          <cell r="E60">
            <v>3744</v>
          </cell>
          <cell r="F60">
            <v>226008.79</v>
          </cell>
          <cell r="G60" t="str">
            <v>-</v>
          </cell>
          <cell r="H60">
            <v>403230.07999999996</v>
          </cell>
          <cell r="I60">
            <v>8533.11</v>
          </cell>
          <cell r="J60" t="str">
            <v>-</v>
          </cell>
          <cell r="K60">
            <v>1063016.1499999999</v>
          </cell>
          <cell r="L60">
            <v>715827.77999999828</v>
          </cell>
        </row>
        <row r="61">
          <cell r="C61">
            <v>4936553.5099999988</v>
          </cell>
          <cell r="D61">
            <v>27600.879999999997</v>
          </cell>
          <cell r="E61">
            <v>203482.28</v>
          </cell>
          <cell r="F61" t="str">
            <v>-</v>
          </cell>
          <cell r="G61">
            <v>2900</v>
          </cell>
          <cell r="H61">
            <v>261526.61</v>
          </cell>
          <cell r="I61">
            <v>1401.5</v>
          </cell>
          <cell r="J61" t="str">
            <v>-</v>
          </cell>
          <cell r="K61" t="str">
            <v>-</v>
          </cell>
          <cell r="L61">
            <v>396479.13000000088</v>
          </cell>
        </row>
        <row r="62">
          <cell r="C62">
            <v>220874.81</v>
          </cell>
          <cell r="D62">
            <v>13842.5</v>
          </cell>
          <cell r="E62">
            <v>797853.26</v>
          </cell>
          <cell r="F62" t="str">
            <v>-</v>
          </cell>
          <cell r="G62">
            <v>61094.67</v>
          </cell>
          <cell r="H62">
            <v>109495.31</v>
          </cell>
          <cell r="I62">
            <v>108586.44999999998</v>
          </cell>
          <cell r="J62">
            <v>402178.13</v>
          </cell>
          <cell r="K62">
            <v>164855.19999999998</v>
          </cell>
          <cell r="L62">
            <v>692719.69</v>
          </cell>
        </row>
        <row r="63">
          <cell r="C63">
            <v>113027.2</v>
          </cell>
          <cell r="D63" t="str">
            <v>-</v>
          </cell>
          <cell r="E63">
            <v>105788.37000000001</v>
          </cell>
          <cell r="F63" t="str">
            <v>-</v>
          </cell>
          <cell r="G63" t="str">
            <v>-</v>
          </cell>
          <cell r="H63">
            <v>101233.97</v>
          </cell>
          <cell r="I63" t="str">
            <v>-</v>
          </cell>
          <cell r="J63" t="str">
            <v>-</v>
          </cell>
          <cell r="K63" t="str">
            <v>-</v>
          </cell>
          <cell r="L63">
            <v>876265.69999999972</v>
          </cell>
        </row>
        <row r="64">
          <cell r="C64">
            <v>201138.97</v>
          </cell>
          <cell r="D64">
            <v>513755.22000000003</v>
          </cell>
          <cell r="E64">
            <v>474136.56</v>
          </cell>
          <cell r="F64" t="str">
            <v>-</v>
          </cell>
          <cell r="G64">
            <v>287473.65000000002</v>
          </cell>
          <cell r="H64">
            <v>13075.57</v>
          </cell>
          <cell r="I64">
            <v>4093256.4200000004</v>
          </cell>
          <cell r="J64">
            <v>4205</v>
          </cell>
          <cell r="K64" t="str">
            <v>-</v>
          </cell>
          <cell r="L64">
            <v>190011.57000000024</v>
          </cell>
        </row>
        <row r="65">
          <cell r="C65">
            <v>28648984.100000001</v>
          </cell>
          <cell r="D65">
            <v>25897.03</v>
          </cell>
          <cell r="E65">
            <v>2968453.6399999992</v>
          </cell>
          <cell r="F65">
            <v>178687.8</v>
          </cell>
          <cell r="G65">
            <v>664680.98</v>
          </cell>
          <cell r="H65">
            <v>110543.92</v>
          </cell>
          <cell r="I65">
            <v>118900.64</v>
          </cell>
          <cell r="J65">
            <v>11906.35</v>
          </cell>
          <cell r="K65">
            <v>36334.68</v>
          </cell>
          <cell r="L65">
            <v>1768666.2299999937</v>
          </cell>
        </row>
        <row r="66">
          <cell r="C66">
            <v>300747.74</v>
          </cell>
          <cell r="D66">
            <v>301087.32</v>
          </cell>
          <cell r="E66">
            <v>377006.66000000003</v>
          </cell>
          <cell r="F66">
            <v>940426.42999999993</v>
          </cell>
          <cell r="G66" t="str">
            <v>-</v>
          </cell>
          <cell r="H66">
            <v>213908.27000000002</v>
          </cell>
          <cell r="I66" t="str">
            <v>-</v>
          </cell>
          <cell r="J66" t="str">
            <v>-</v>
          </cell>
          <cell r="K66">
            <v>78614.48</v>
          </cell>
          <cell r="L66">
            <v>287088.37999999948</v>
          </cell>
        </row>
        <row r="67">
          <cell r="C67" t="str">
            <v>-</v>
          </cell>
          <cell r="D67" t="str">
            <v>-</v>
          </cell>
          <cell r="E67">
            <v>2321.9500000000003</v>
          </cell>
          <cell r="F67" t="str">
            <v>-</v>
          </cell>
          <cell r="G67" t="str">
            <v>-</v>
          </cell>
          <cell r="H67">
            <v>229190.64</v>
          </cell>
          <cell r="I67" t="str">
            <v>-</v>
          </cell>
          <cell r="J67" t="str">
            <v>-</v>
          </cell>
          <cell r="K67" t="str">
            <v>-</v>
          </cell>
          <cell r="L67">
            <v>228324.3799999998</v>
          </cell>
        </row>
        <row r="68">
          <cell r="C68">
            <v>23761312.259999998</v>
          </cell>
          <cell r="D68">
            <v>3576625.8899999997</v>
          </cell>
          <cell r="E68">
            <v>4289763.32</v>
          </cell>
          <cell r="F68">
            <v>124052.27</v>
          </cell>
          <cell r="G68">
            <v>25343.46</v>
          </cell>
          <cell r="H68">
            <v>1022221.51</v>
          </cell>
          <cell r="I68">
            <v>205787.7</v>
          </cell>
          <cell r="J68" t="str">
            <v>-</v>
          </cell>
          <cell r="K68">
            <v>13010.08</v>
          </cell>
          <cell r="L68">
            <v>2149874.1400000011</v>
          </cell>
        </row>
        <row r="69">
          <cell r="C69">
            <v>27379036.650000002</v>
          </cell>
          <cell r="D69">
            <v>381831.39999999997</v>
          </cell>
          <cell r="E69">
            <v>2748869.84</v>
          </cell>
          <cell r="F69" t="str">
            <v>-</v>
          </cell>
          <cell r="G69">
            <v>655806.47</v>
          </cell>
          <cell r="H69">
            <v>1739668.8</v>
          </cell>
          <cell r="I69">
            <v>274839.55</v>
          </cell>
          <cell r="J69" t="str">
            <v>-</v>
          </cell>
          <cell r="K69">
            <v>7886827.0700000003</v>
          </cell>
          <cell r="L69">
            <v>5740586.0800000206</v>
          </cell>
        </row>
        <row r="70">
          <cell r="C70">
            <v>18695171.640000001</v>
          </cell>
          <cell r="D70">
            <v>3914445.47</v>
          </cell>
          <cell r="E70">
            <v>300047.33999999997</v>
          </cell>
          <cell r="F70">
            <v>25671.58</v>
          </cell>
          <cell r="G70" t="str">
            <v>-</v>
          </cell>
          <cell r="H70">
            <v>76539.14</v>
          </cell>
          <cell r="I70">
            <v>132392.70000000001</v>
          </cell>
          <cell r="J70" t="str">
            <v>-</v>
          </cell>
          <cell r="K70">
            <v>22612.32</v>
          </cell>
          <cell r="L70">
            <v>361731.96000000328</v>
          </cell>
        </row>
        <row r="71">
          <cell r="C71">
            <v>2162700.8199999998</v>
          </cell>
          <cell r="D71">
            <v>2060233.98</v>
          </cell>
          <cell r="E71">
            <v>725113.92</v>
          </cell>
          <cell r="F71" t="str">
            <v>-</v>
          </cell>
          <cell r="G71" t="str">
            <v>-</v>
          </cell>
          <cell r="H71">
            <v>297452.2</v>
          </cell>
          <cell r="I71" t="str">
            <v>-</v>
          </cell>
          <cell r="J71">
            <v>1704</v>
          </cell>
          <cell r="K71" t="str">
            <v>-</v>
          </cell>
          <cell r="L71">
            <v>343956.50999999954</v>
          </cell>
        </row>
        <row r="73"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>
            <v>874111.90000000014</v>
          </cell>
        </row>
        <row r="74"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A1:BE196"/>
  <sheetViews>
    <sheetView showGridLines="0" tabSelected="1" zoomScale="85" workbookViewId="0">
      <selection activeCell="O28" sqref="O28"/>
    </sheetView>
  </sheetViews>
  <sheetFormatPr baseColWidth="10" defaultColWidth="12.625" defaultRowHeight="12.75" x14ac:dyDescent="0.2"/>
  <cols>
    <col min="1" max="1" width="7.25" style="5" customWidth="1"/>
    <col min="2" max="2" width="14.75" style="5" customWidth="1"/>
    <col min="3" max="13" width="11.375" style="5" customWidth="1"/>
    <col min="14" max="14" width="12.625" style="5"/>
    <col min="15" max="15" width="42.375" style="5" customWidth="1"/>
    <col min="16" max="16384" width="12.625" style="5"/>
  </cols>
  <sheetData>
    <row r="1" spans="1:57" s="3" customFormat="1" ht="20.25" customHeight="1" x14ac:dyDescent="0.15">
      <c r="A1" s="16" t="s">
        <v>0</v>
      </c>
      <c r="B1" s="17" t="s">
        <v>75</v>
      </c>
      <c r="C1" s="18"/>
      <c r="D1" s="2"/>
      <c r="E1" s="2"/>
      <c r="F1" s="18"/>
      <c r="G1" s="1"/>
      <c r="H1" s="1"/>
      <c r="I1" s="1"/>
      <c r="J1" s="1"/>
      <c r="K1" s="1"/>
      <c r="L1" s="1"/>
      <c r="M1" s="1"/>
    </row>
    <row r="2" spans="1:57" s="3" customFormat="1" ht="30" customHeight="1" x14ac:dyDescent="0.2">
      <c r="A2" s="2"/>
      <c r="B2" s="19" t="s">
        <v>85</v>
      </c>
      <c r="C2" s="20"/>
      <c r="D2" s="21"/>
      <c r="E2" s="21"/>
      <c r="F2" s="20"/>
      <c r="G2" s="4"/>
      <c r="H2" s="4"/>
      <c r="I2" s="4"/>
      <c r="J2" s="4"/>
      <c r="K2" s="4"/>
      <c r="L2" s="4"/>
      <c r="M2" s="4"/>
    </row>
    <row r="3" spans="1:57" ht="19.5" customHeight="1" x14ac:dyDescent="0.25">
      <c r="A3" s="24"/>
      <c r="B3" s="24"/>
      <c r="C3" s="25" t="s">
        <v>1</v>
      </c>
      <c r="D3" s="25" t="s">
        <v>2</v>
      </c>
      <c r="E3" s="25" t="s">
        <v>3</v>
      </c>
      <c r="F3" s="25"/>
      <c r="G3" s="25" t="s">
        <v>4</v>
      </c>
      <c r="H3" s="25" t="s">
        <v>5</v>
      </c>
      <c r="I3" s="25"/>
      <c r="J3" s="25"/>
      <c r="K3" s="25"/>
      <c r="L3" s="25"/>
      <c r="M3" s="25"/>
      <c r="N3" s="6"/>
    </row>
    <row r="4" spans="1:57" ht="19.5" customHeight="1" x14ac:dyDescent="0.25">
      <c r="A4" s="26"/>
      <c r="B4" s="26"/>
      <c r="C4" s="27" t="s">
        <v>6</v>
      </c>
      <c r="D4" s="28" t="s">
        <v>7</v>
      </c>
      <c r="E4" s="27" t="s">
        <v>8</v>
      </c>
      <c r="F4" s="28" t="s">
        <v>9</v>
      </c>
      <c r="G4" s="28" t="s">
        <v>10</v>
      </c>
      <c r="H4" s="29" t="s">
        <v>11</v>
      </c>
      <c r="I4" s="29" t="s">
        <v>12</v>
      </c>
      <c r="J4" s="29" t="s">
        <v>13</v>
      </c>
      <c r="K4" s="29" t="s">
        <v>14</v>
      </c>
      <c r="L4" s="29" t="s">
        <v>15</v>
      </c>
      <c r="M4" s="29" t="s">
        <v>16</v>
      </c>
      <c r="O4" s="51" t="s">
        <v>87</v>
      </c>
      <c r="P4" s="52">
        <f>$C$42/$M$42</f>
        <v>0.534812348384474</v>
      </c>
    </row>
    <row r="5" spans="1:57" ht="19.5" customHeight="1" x14ac:dyDescent="0.25">
      <c r="A5" s="26"/>
      <c r="B5" s="26"/>
      <c r="C5" s="28" t="s">
        <v>17</v>
      </c>
      <c r="D5" s="28" t="s">
        <v>18</v>
      </c>
      <c r="E5" s="27" t="s">
        <v>19</v>
      </c>
      <c r="F5" s="28" t="s">
        <v>20</v>
      </c>
      <c r="G5" s="28" t="s">
        <v>21</v>
      </c>
      <c r="H5" s="29" t="s">
        <v>22</v>
      </c>
      <c r="I5" s="30"/>
      <c r="J5" s="29" t="s">
        <v>23</v>
      </c>
      <c r="K5" s="29" t="s">
        <v>24</v>
      </c>
      <c r="L5" s="29"/>
      <c r="M5" s="30"/>
      <c r="O5" s="51" t="s">
        <v>88</v>
      </c>
      <c r="P5" s="52">
        <f>$D$42/$M$42</f>
        <v>0.13644870001891421</v>
      </c>
    </row>
    <row r="6" spans="1:57" ht="19.5" customHeight="1" x14ac:dyDescent="0.25">
      <c r="A6" s="31"/>
      <c r="B6" s="31"/>
      <c r="C6" s="32" t="s">
        <v>25</v>
      </c>
      <c r="D6" s="32" t="s">
        <v>26</v>
      </c>
      <c r="E6" s="32" t="s">
        <v>27</v>
      </c>
      <c r="F6" s="33"/>
      <c r="G6" s="32" t="s">
        <v>28</v>
      </c>
      <c r="H6" s="32" t="s">
        <v>29</v>
      </c>
      <c r="I6" s="31"/>
      <c r="J6" s="31"/>
      <c r="K6" s="31"/>
      <c r="L6" s="31"/>
      <c r="M6" s="31"/>
      <c r="O6" s="51" t="s">
        <v>89</v>
      </c>
      <c r="P6" s="52">
        <f>$E$42/$M$42</f>
        <v>0.11049900161453446</v>
      </c>
    </row>
    <row r="7" spans="1:57" s="7" customFormat="1" ht="19.5" customHeight="1" x14ac:dyDescent="0.25">
      <c r="A7" s="32"/>
      <c r="B7" s="32"/>
      <c r="C7" s="32">
        <v>1</v>
      </c>
      <c r="D7" s="32">
        <v>2</v>
      </c>
      <c r="E7" s="32">
        <v>3</v>
      </c>
      <c r="F7" s="34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 t="s">
        <v>82</v>
      </c>
      <c r="M7" s="32"/>
      <c r="O7" s="51" t="s">
        <v>90</v>
      </c>
      <c r="P7" s="52">
        <f>$F$42/$M$42</f>
        <v>2.4545901937008528E-2</v>
      </c>
    </row>
    <row r="8" spans="1:57" s="8" customFormat="1" ht="19.5" customHeight="1" x14ac:dyDescent="0.2">
      <c r="A8" s="35"/>
      <c r="B8" s="35"/>
      <c r="C8" s="35" t="s">
        <v>30</v>
      </c>
      <c r="D8" s="36" t="s">
        <v>31</v>
      </c>
      <c r="E8" s="36" t="s">
        <v>32</v>
      </c>
      <c r="F8" s="35" t="s">
        <v>33</v>
      </c>
      <c r="G8" s="36" t="s">
        <v>34</v>
      </c>
      <c r="H8" s="35" t="s">
        <v>35</v>
      </c>
      <c r="I8" s="35"/>
      <c r="J8" s="37"/>
      <c r="K8" s="35" t="s">
        <v>37</v>
      </c>
      <c r="L8" s="35"/>
      <c r="M8" s="35"/>
      <c r="O8" s="51" t="s">
        <v>91</v>
      </c>
      <c r="P8" s="52">
        <f>$G$42/$M$42</f>
        <v>6.76504376769694E-3</v>
      </c>
    </row>
    <row r="9" spans="1:57" s="8" customFormat="1" ht="19.5" customHeight="1" x14ac:dyDescent="0.2">
      <c r="A9" s="35"/>
      <c r="B9" s="35"/>
      <c r="C9" s="55" t="s">
        <v>38</v>
      </c>
      <c r="D9" s="56" t="s">
        <v>39</v>
      </c>
      <c r="E9" s="55" t="s">
        <v>83</v>
      </c>
      <c r="F9" s="55" t="s">
        <v>40</v>
      </c>
      <c r="G9" s="55" t="s">
        <v>41</v>
      </c>
      <c r="H9" s="55" t="s">
        <v>42</v>
      </c>
      <c r="I9" s="55" t="s">
        <v>43</v>
      </c>
      <c r="J9" s="55" t="s">
        <v>36</v>
      </c>
      <c r="K9" s="55" t="s">
        <v>44</v>
      </c>
      <c r="L9" s="38" t="s">
        <v>45</v>
      </c>
      <c r="M9" s="35" t="s">
        <v>16</v>
      </c>
      <c r="O9" s="51" t="s">
        <v>92</v>
      </c>
      <c r="P9" s="52">
        <f>$H$42/$M$42</f>
        <v>1.4008680276209213E-2</v>
      </c>
    </row>
    <row r="10" spans="1:57" s="9" customFormat="1" ht="19.5" customHeight="1" x14ac:dyDescent="0.2">
      <c r="A10" s="39"/>
      <c r="B10" s="39"/>
      <c r="C10" s="40" t="s">
        <v>46</v>
      </c>
      <c r="D10" s="41" t="s">
        <v>47</v>
      </c>
      <c r="E10" s="40" t="s">
        <v>84</v>
      </c>
      <c r="F10" s="40"/>
      <c r="G10" s="40" t="s">
        <v>48</v>
      </c>
      <c r="H10" s="40"/>
      <c r="I10" s="40"/>
      <c r="J10" s="40"/>
      <c r="K10" s="40"/>
      <c r="L10" s="40"/>
      <c r="M10" s="40"/>
      <c r="O10" s="51" t="s">
        <v>12</v>
      </c>
      <c r="P10" s="52">
        <f>$I$42/$M$42</f>
        <v>1.0892947383897785E-2</v>
      </c>
    </row>
    <row r="11" spans="1:57" ht="19.5" customHeight="1" x14ac:dyDescent="0.2">
      <c r="A11" s="22" t="s">
        <v>71</v>
      </c>
      <c r="B11" s="42"/>
      <c r="C11" s="43">
        <f>[1]Resultado!C44</f>
        <v>22268655.960000001</v>
      </c>
      <c r="D11" s="43">
        <f>[1]Resultado!D44</f>
        <v>164923.54999999999</v>
      </c>
      <c r="E11" s="43">
        <f>[1]Resultado!E44</f>
        <v>4084333.3000000007</v>
      </c>
      <c r="F11" s="43">
        <f>[1]Resultado!F44</f>
        <v>1121380</v>
      </c>
      <c r="G11" s="43" t="str">
        <f>[1]Resultado!G44</f>
        <v>-</v>
      </c>
      <c r="H11" s="43">
        <f>[1]Resultado!H44</f>
        <v>224929.52999999997</v>
      </c>
      <c r="I11" s="43">
        <f>[1]Resultado!I44</f>
        <v>16862.2</v>
      </c>
      <c r="J11" s="43" t="str">
        <f>[1]Resultado!J44</f>
        <v>-</v>
      </c>
      <c r="K11" s="43">
        <f>[1]Resultado!K44</f>
        <v>3269.42</v>
      </c>
      <c r="L11" s="43">
        <f>[1]Resultado!L44</f>
        <v>509363.44999999169</v>
      </c>
      <c r="M11" s="43">
        <f>SUM(C11:L11)</f>
        <v>28393717.409999996</v>
      </c>
      <c r="N11" s="15"/>
      <c r="O11" s="51" t="s">
        <v>94</v>
      </c>
      <c r="P11" s="52">
        <f>$J$42/$M$42</f>
        <v>2.5374458646450384E-3</v>
      </c>
    </row>
    <row r="12" spans="1:57" ht="19.5" customHeight="1" x14ac:dyDescent="0.2">
      <c r="A12" s="22" t="s">
        <v>49</v>
      </c>
      <c r="B12" s="42"/>
      <c r="C12" s="44">
        <f>[1]Resultado!C45</f>
        <v>136800</v>
      </c>
      <c r="D12" s="44" t="str">
        <f>[1]Resultado!D45</f>
        <v>-</v>
      </c>
      <c r="E12" s="44">
        <f>[1]Resultado!E45</f>
        <v>831676.39</v>
      </c>
      <c r="F12" s="44">
        <f>[1]Resultado!F45</f>
        <v>57107.77</v>
      </c>
      <c r="G12" s="44">
        <f>[1]Resultado!G45</f>
        <v>51781.85</v>
      </c>
      <c r="H12" s="44" t="str">
        <f>[1]Resultado!H45</f>
        <v>-</v>
      </c>
      <c r="I12" s="44" t="str">
        <f>[1]Resultado!I45</f>
        <v>-</v>
      </c>
      <c r="J12" s="44" t="str">
        <f>[1]Resultado!J45</f>
        <v>-</v>
      </c>
      <c r="K12" s="44" t="str">
        <f>[1]Resultado!K45</f>
        <v>-</v>
      </c>
      <c r="L12" s="44">
        <f>[1]Resultado!L45</f>
        <v>292850.68</v>
      </c>
      <c r="M12" s="44">
        <f t="shared" ref="M12:M31" si="0">SUM(C12:L12)</f>
        <v>1370216.69</v>
      </c>
      <c r="N12" s="15"/>
      <c r="O12" s="51" t="s">
        <v>93</v>
      </c>
      <c r="P12" s="52">
        <f>$K$42/$M$42</f>
        <v>4.3854428210980609E-2</v>
      </c>
    </row>
    <row r="13" spans="1:57" ht="19.5" customHeight="1" x14ac:dyDescent="0.2">
      <c r="A13" s="22" t="s">
        <v>76</v>
      </c>
      <c r="B13" s="42"/>
      <c r="C13" s="44">
        <f>[1]Resultado!C46</f>
        <v>1323962.8999999999</v>
      </c>
      <c r="D13" s="44" t="str">
        <f>[1]Resultado!D46</f>
        <v>-</v>
      </c>
      <c r="E13" s="44">
        <f>[1]Resultado!E46</f>
        <v>852332.86999999988</v>
      </c>
      <c r="F13" s="44" t="str">
        <f>[1]Resultado!F46</f>
        <v>-</v>
      </c>
      <c r="G13" s="44" t="str">
        <f>[1]Resultado!G46</f>
        <v>-</v>
      </c>
      <c r="H13" s="44">
        <f>[1]Resultado!H46</f>
        <v>69460.91</v>
      </c>
      <c r="I13" s="44">
        <f>[1]Resultado!I46</f>
        <v>92937.95</v>
      </c>
      <c r="J13" s="44" t="str">
        <f>[1]Resultado!J46</f>
        <v>-</v>
      </c>
      <c r="K13" s="44" t="str">
        <f>[1]Resultado!K46</f>
        <v>-</v>
      </c>
      <c r="L13" s="44">
        <f>[1]Resultado!L46</f>
        <v>564364.02999999991</v>
      </c>
      <c r="M13" s="44">
        <f t="shared" si="0"/>
        <v>2903058.6599999997</v>
      </c>
      <c r="N13" s="15"/>
      <c r="O13" s="51" t="s">
        <v>15</v>
      </c>
      <c r="P13" s="52">
        <f>$L$42/$M$42</f>
        <v>0.11563550254163958</v>
      </c>
    </row>
    <row r="14" spans="1:57" s="11" customFormat="1" ht="19.5" customHeight="1" x14ac:dyDescent="0.2">
      <c r="A14" s="23" t="s">
        <v>79</v>
      </c>
      <c r="B14" s="45"/>
      <c r="C14" s="44">
        <f>[1]Resultado!C47</f>
        <v>13870092.25</v>
      </c>
      <c r="D14" s="44" t="str">
        <f>[1]Resultado!D47</f>
        <v>-</v>
      </c>
      <c r="E14" s="44" t="str">
        <f>[1]Resultado!E47</f>
        <v>-</v>
      </c>
      <c r="F14" s="44" t="str">
        <f>[1]Resultado!F47</f>
        <v>-</v>
      </c>
      <c r="G14" s="44" t="str">
        <f>[1]Resultado!G47</f>
        <v>-</v>
      </c>
      <c r="H14" s="44">
        <f>[1]Resultado!H47</f>
        <v>89363.86</v>
      </c>
      <c r="I14" s="44" t="str">
        <f>[1]Resultado!I47</f>
        <v>-</v>
      </c>
      <c r="J14" s="44" t="str">
        <f>[1]Resultado!J47</f>
        <v>-</v>
      </c>
      <c r="K14" s="44" t="str">
        <f>[1]Resultado!K47</f>
        <v>-</v>
      </c>
      <c r="L14" s="44">
        <f>[1]Resultado!L47</f>
        <v>1747488.7200000011</v>
      </c>
      <c r="M14" s="44">
        <f t="shared" si="0"/>
        <v>15706944.83</v>
      </c>
      <c r="N14" s="1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ht="19.5" customHeight="1" x14ac:dyDescent="0.2">
      <c r="A15" s="22" t="s">
        <v>81</v>
      </c>
      <c r="B15" s="42"/>
      <c r="C15" s="44">
        <f>[1]Resultado!C48</f>
        <v>5957428.0899999999</v>
      </c>
      <c r="D15" s="44">
        <f>[1]Resultado!D48</f>
        <v>7155505.3900000006</v>
      </c>
      <c r="E15" s="44">
        <f>[1]Resultado!E48</f>
        <v>2838493.52</v>
      </c>
      <c r="F15" s="44">
        <f>[1]Resultado!F48</f>
        <v>844025.6100000001</v>
      </c>
      <c r="G15" s="44">
        <f>[1]Resultado!G48</f>
        <v>15841.210000000001</v>
      </c>
      <c r="H15" s="44">
        <f>[1]Resultado!H48</f>
        <v>489180.09</v>
      </c>
      <c r="I15" s="44" t="str">
        <f>[1]Resultado!I48</f>
        <v>-</v>
      </c>
      <c r="J15" s="44" t="str">
        <f>[1]Resultado!J48</f>
        <v>-</v>
      </c>
      <c r="K15" s="44">
        <f>[1]Resultado!K48</f>
        <v>2745064.0300000003</v>
      </c>
      <c r="L15" s="44">
        <f>[1]Resultado!L48</f>
        <v>1442651.0299999719</v>
      </c>
      <c r="M15" s="44">
        <f t="shared" si="0"/>
        <v>21488188.969999973</v>
      </c>
      <c r="N15" s="15"/>
    </row>
    <row r="16" spans="1:57" ht="19.5" customHeight="1" x14ac:dyDescent="0.2">
      <c r="A16" s="22" t="s">
        <v>80</v>
      </c>
      <c r="B16" s="42"/>
      <c r="C16" s="44">
        <f>[1]Resultado!C49</f>
        <v>24526758.48</v>
      </c>
      <c r="D16" s="44">
        <f>[1]Resultado!D49</f>
        <v>234248.42</v>
      </c>
      <c r="E16" s="44">
        <f>[1]Resultado!E49</f>
        <v>328760.28000000003</v>
      </c>
      <c r="F16" s="44" t="str">
        <f>[1]Resultado!F49</f>
        <v>-</v>
      </c>
      <c r="G16" s="44" t="str">
        <f>[1]Resultado!G49</f>
        <v>-</v>
      </c>
      <c r="H16" s="44">
        <f>[1]Resultado!H49</f>
        <v>46590</v>
      </c>
      <c r="I16" s="44">
        <f>[1]Resultado!I49</f>
        <v>184603.83</v>
      </c>
      <c r="J16" s="44" t="str">
        <f>[1]Resultado!J49</f>
        <v>-</v>
      </c>
      <c r="K16" s="44">
        <f>[1]Resultado!K49</f>
        <v>48378.07</v>
      </c>
      <c r="L16" s="44">
        <f>[1]Resultado!L49</f>
        <v>1106529.8899999985</v>
      </c>
      <c r="M16" s="44">
        <f t="shared" si="0"/>
        <v>26475868.969999999</v>
      </c>
      <c r="N16" s="15"/>
    </row>
    <row r="17" spans="1:14" ht="19.5" customHeight="1" x14ac:dyDescent="0.2">
      <c r="A17" s="22" t="s">
        <v>51</v>
      </c>
      <c r="B17" s="42"/>
      <c r="C17" s="44">
        <f>[1]Resultado!C50</f>
        <v>34413749.079999998</v>
      </c>
      <c r="D17" s="44">
        <f>[1]Resultado!D50</f>
        <v>594507.41</v>
      </c>
      <c r="E17" s="44">
        <f>[1]Resultado!E50</f>
        <v>5669693.9900000002</v>
      </c>
      <c r="F17" s="44" t="str">
        <f>[1]Resultado!F50</f>
        <v>-</v>
      </c>
      <c r="G17" s="44">
        <f>[1]Resultado!G50</f>
        <v>79865.34</v>
      </c>
      <c r="H17" s="44">
        <f>[1]Resultado!H50</f>
        <v>226959.06</v>
      </c>
      <c r="I17" s="44" t="str">
        <f>[1]Resultado!I50</f>
        <v>-</v>
      </c>
      <c r="J17" s="44" t="str">
        <f>[1]Resultado!J50</f>
        <v>-</v>
      </c>
      <c r="K17" s="44">
        <f>[1]Resultado!K50</f>
        <v>1734234.9</v>
      </c>
      <c r="L17" s="44">
        <f>[1]Resultado!L50</f>
        <v>4384793.7299999986</v>
      </c>
      <c r="M17" s="44">
        <f t="shared" si="0"/>
        <v>47103803.509999998</v>
      </c>
      <c r="N17" s="15"/>
    </row>
    <row r="18" spans="1:14" ht="19.5" customHeight="1" x14ac:dyDescent="0.2">
      <c r="A18" s="22" t="s">
        <v>52</v>
      </c>
      <c r="B18" s="42"/>
      <c r="C18" s="44">
        <f>[1]Resultado!C51</f>
        <v>17069816.280000001</v>
      </c>
      <c r="D18" s="44">
        <f>[1]Resultado!D51</f>
        <v>43920026.07</v>
      </c>
      <c r="E18" s="44">
        <f>[1]Resultado!E51</f>
        <v>7209595.8600000003</v>
      </c>
      <c r="F18" s="44">
        <f>[1]Resultado!F51</f>
        <v>702816.91</v>
      </c>
      <c r="G18" s="44">
        <f>[1]Resultado!G51</f>
        <v>1412100.83</v>
      </c>
      <c r="H18" s="44">
        <f>[1]Resultado!H51</f>
        <v>138096.19</v>
      </c>
      <c r="I18" s="44">
        <f>[1]Resultado!I51</f>
        <v>174110.1</v>
      </c>
      <c r="J18" s="44">
        <f>[1]Resultado!J51</f>
        <v>15000</v>
      </c>
      <c r="K18" s="44">
        <f>[1]Resultado!K51</f>
        <v>6745.76</v>
      </c>
      <c r="L18" s="44">
        <f>[1]Resultado!L51</f>
        <v>15082504.769999996</v>
      </c>
      <c r="M18" s="44">
        <f t="shared" si="0"/>
        <v>85730812.769999996</v>
      </c>
      <c r="N18" s="15"/>
    </row>
    <row r="19" spans="1:14" ht="19.5" customHeight="1" x14ac:dyDescent="0.2">
      <c r="A19" s="22" t="s">
        <v>53</v>
      </c>
      <c r="B19" s="42"/>
      <c r="C19" s="44">
        <f>[1]Resultado!C52</f>
        <v>8348173.1500000004</v>
      </c>
      <c r="D19" s="44">
        <f>[1]Resultado!D52</f>
        <v>761508</v>
      </c>
      <c r="E19" s="44">
        <f>[1]Resultado!E52</f>
        <v>1719683.87</v>
      </c>
      <c r="F19" s="44">
        <f>[1]Resultado!F52</f>
        <v>665614.1</v>
      </c>
      <c r="G19" s="44" t="str">
        <f>[1]Resultado!G52</f>
        <v>-</v>
      </c>
      <c r="H19" s="44" t="str">
        <f>[1]Resultado!H52</f>
        <v>-</v>
      </c>
      <c r="I19" s="44" t="str">
        <f>[1]Resultado!I52</f>
        <v>-</v>
      </c>
      <c r="J19" s="44" t="str">
        <f>[1]Resultado!J52</f>
        <v>-</v>
      </c>
      <c r="K19" s="44">
        <f>[1]Resultado!K52</f>
        <v>2353445.5099999998</v>
      </c>
      <c r="L19" s="44">
        <f>[1]Resultado!L52</f>
        <v>8202341.6599999927</v>
      </c>
      <c r="M19" s="44">
        <f t="shared" si="0"/>
        <v>22050766.289999992</v>
      </c>
      <c r="N19" s="15"/>
    </row>
    <row r="20" spans="1:14" ht="19.5" customHeight="1" x14ac:dyDescent="0.2">
      <c r="A20" s="22" t="s">
        <v>54</v>
      </c>
      <c r="B20" s="42"/>
      <c r="C20" s="44">
        <f>[1]Resultado!C53</f>
        <v>9641079.2299999986</v>
      </c>
      <c r="D20" s="44">
        <f>[1]Resultado!D53</f>
        <v>134788.16</v>
      </c>
      <c r="E20" s="44">
        <f>[1]Resultado!E53</f>
        <v>1399226.6800000002</v>
      </c>
      <c r="F20" s="44">
        <f>[1]Resultado!F53</f>
        <v>831903.52</v>
      </c>
      <c r="G20" s="44" t="str">
        <f>[1]Resultado!G53</f>
        <v>-</v>
      </c>
      <c r="H20" s="44">
        <f>[1]Resultado!H53</f>
        <v>208223.19</v>
      </c>
      <c r="I20" s="44" t="str">
        <f>[1]Resultado!I53</f>
        <v>-</v>
      </c>
      <c r="J20" s="44" t="str">
        <f>[1]Resultado!J53</f>
        <v>-</v>
      </c>
      <c r="K20" s="44" t="str">
        <f>[1]Resultado!K53</f>
        <v>-</v>
      </c>
      <c r="L20" s="44">
        <f>[1]Resultado!L53</f>
        <v>1819826.2000000037</v>
      </c>
      <c r="M20" s="44">
        <f t="shared" si="0"/>
        <v>14035046.98</v>
      </c>
      <c r="N20" s="15"/>
    </row>
    <row r="21" spans="1:14" ht="19.5" customHeight="1" x14ac:dyDescent="0.2">
      <c r="A21" s="22" t="s">
        <v>55</v>
      </c>
      <c r="B21" s="42"/>
      <c r="C21" s="44">
        <f>[1]Resultado!C54</f>
        <v>2798431.15</v>
      </c>
      <c r="D21" s="44">
        <f>[1]Resultado!D54</f>
        <v>273845.14</v>
      </c>
      <c r="E21" s="44">
        <f>[1]Resultado!E54</f>
        <v>1740238.3900000001</v>
      </c>
      <c r="F21" s="44" t="str">
        <f>[1]Resultado!F54</f>
        <v>-</v>
      </c>
      <c r="G21" s="44" t="str">
        <f>[1]Resultado!G54</f>
        <v>-</v>
      </c>
      <c r="H21" s="44" t="str">
        <f>[1]Resultado!H54</f>
        <v>-</v>
      </c>
      <c r="I21" s="44" t="str">
        <f>[1]Resultado!I54</f>
        <v>-</v>
      </c>
      <c r="J21" s="44" t="str">
        <f>[1]Resultado!J54</f>
        <v>-</v>
      </c>
      <c r="K21" s="44" t="str">
        <f>[1]Resultado!K54</f>
        <v>-</v>
      </c>
      <c r="L21" s="44">
        <f>[1]Resultado!L54</f>
        <v>1014767.3699999991</v>
      </c>
      <c r="M21" s="44">
        <f t="shared" si="0"/>
        <v>5827282.0499999989</v>
      </c>
      <c r="N21" s="15"/>
    </row>
    <row r="22" spans="1:14" ht="19.5" customHeight="1" x14ac:dyDescent="0.2">
      <c r="A22" s="22" t="s">
        <v>56</v>
      </c>
      <c r="B22" s="42"/>
      <c r="C22" s="44">
        <f>[1]Resultado!C55</f>
        <v>1582374.2100000002</v>
      </c>
      <c r="D22" s="44">
        <f>[1]Resultado!D55</f>
        <v>3462.31</v>
      </c>
      <c r="E22" s="44">
        <f>[1]Resultado!E55</f>
        <v>603331.31999999983</v>
      </c>
      <c r="F22" s="44">
        <f>[1]Resultado!F55</f>
        <v>19467.080000000002</v>
      </c>
      <c r="G22" s="44">
        <f>[1]Resultado!G55</f>
        <v>7453</v>
      </c>
      <c r="H22" s="44">
        <f>[1]Resultado!H55</f>
        <v>14906.32</v>
      </c>
      <c r="I22" s="44">
        <f>[1]Resultado!I55</f>
        <v>12903.43</v>
      </c>
      <c r="J22" s="44" t="str">
        <f>[1]Resultado!J55</f>
        <v>-</v>
      </c>
      <c r="K22" s="44">
        <f>[1]Resultado!K55</f>
        <v>170948.16000000003</v>
      </c>
      <c r="L22" s="44">
        <f>[1]Resultado!L55</f>
        <v>59249.319999999534</v>
      </c>
      <c r="M22" s="44">
        <f t="shared" si="0"/>
        <v>2474095.1499999994</v>
      </c>
      <c r="N22" s="15"/>
    </row>
    <row r="23" spans="1:14" ht="19.5" customHeight="1" x14ac:dyDescent="0.2">
      <c r="A23" s="22" t="s">
        <v>73</v>
      </c>
      <c r="B23" s="42"/>
      <c r="C23" s="44">
        <f>[1]Resultado!C56</f>
        <v>3870891.84</v>
      </c>
      <c r="D23" s="44">
        <f>[1]Resultado!D56</f>
        <v>861946.9</v>
      </c>
      <c r="E23" s="44">
        <f>[1]Resultado!E56</f>
        <v>219532.54</v>
      </c>
      <c r="F23" s="44">
        <f>[1]Resultado!F56</f>
        <v>69778.080000000002</v>
      </c>
      <c r="G23" s="44">
        <f>[1]Resultado!G56</f>
        <v>104916.01</v>
      </c>
      <c r="H23" s="44">
        <f>[1]Resultado!H56</f>
        <v>279396.84999999998</v>
      </c>
      <c r="I23" s="44" t="str">
        <f>[1]Resultado!I56</f>
        <v>-</v>
      </c>
      <c r="J23" s="44" t="str">
        <f>[1]Resultado!J56</f>
        <v>-</v>
      </c>
      <c r="K23" s="44">
        <f>[1]Resultado!K56</f>
        <v>8690</v>
      </c>
      <c r="L23" s="44">
        <f>[1]Resultado!L56</f>
        <v>352919.99000000005</v>
      </c>
      <c r="M23" s="44">
        <f t="shared" si="0"/>
        <v>5768072.21</v>
      </c>
      <c r="N23" s="15"/>
    </row>
    <row r="24" spans="1:14" ht="19.5" customHeight="1" x14ac:dyDescent="0.2">
      <c r="A24" s="22" t="s">
        <v>57</v>
      </c>
      <c r="B24" s="42"/>
      <c r="C24" s="44">
        <f>[1]Resultado!C57</f>
        <v>1727880.39</v>
      </c>
      <c r="D24" s="44" t="str">
        <f>[1]Resultado!D57</f>
        <v>-</v>
      </c>
      <c r="E24" s="44">
        <f>[1]Resultado!E57</f>
        <v>398401.65</v>
      </c>
      <c r="F24" s="44">
        <f>[1]Resultado!F57</f>
        <v>208424.87</v>
      </c>
      <c r="G24" s="44" t="str">
        <f>[1]Resultado!G57</f>
        <v>-</v>
      </c>
      <c r="H24" s="44">
        <f>[1]Resultado!H57</f>
        <v>24500</v>
      </c>
      <c r="I24" s="44" t="str">
        <f>[1]Resultado!I57</f>
        <v>-</v>
      </c>
      <c r="J24" s="44">
        <f>[1]Resultado!J57</f>
        <v>828754.21</v>
      </c>
      <c r="K24" s="44" t="str">
        <f>[1]Resultado!K57</f>
        <v>-</v>
      </c>
      <c r="L24" s="44">
        <f>[1]Resultado!L57</f>
        <v>926535.70000000054</v>
      </c>
      <c r="M24" s="44">
        <f t="shared" si="0"/>
        <v>4114496.8200000008</v>
      </c>
      <c r="N24" s="15"/>
    </row>
    <row r="25" spans="1:14" ht="19.5" customHeight="1" x14ac:dyDescent="0.2">
      <c r="A25" s="22" t="s">
        <v>58</v>
      </c>
      <c r="B25" s="42"/>
      <c r="C25" s="44">
        <f>[1]Resultado!C58</f>
        <v>271858.43</v>
      </c>
      <c r="D25" s="44">
        <f>[1]Resultado!D58</f>
        <v>2523462.23</v>
      </c>
      <c r="E25" s="44">
        <f>[1]Resultado!E58</f>
        <v>2122159.5499999998</v>
      </c>
      <c r="F25" s="44">
        <f>[1]Resultado!F58</f>
        <v>5977250.8700000001</v>
      </c>
      <c r="G25" s="44" t="str">
        <f>[1]Resultado!G58</f>
        <v>-</v>
      </c>
      <c r="H25" s="44" t="str">
        <f>[1]Resultado!H58</f>
        <v>-</v>
      </c>
      <c r="I25" s="44" t="str">
        <f>[1]Resultado!I58</f>
        <v>-</v>
      </c>
      <c r="J25" s="44" t="str">
        <f>[1]Resultado!J58</f>
        <v>-</v>
      </c>
      <c r="K25" s="44" t="str">
        <f>[1]Resultado!K58</f>
        <v>-</v>
      </c>
      <c r="L25" s="44">
        <f>[1]Resultado!L58</f>
        <v>713438.25</v>
      </c>
      <c r="M25" s="44">
        <f t="shared" si="0"/>
        <v>11608169.33</v>
      </c>
      <c r="N25" s="15"/>
    </row>
    <row r="26" spans="1:14" ht="19.5" customHeight="1" x14ac:dyDescent="0.2">
      <c r="A26" s="22" t="s">
        <v>59</v>
      </c>
      <c r="B26" s="42"/>
      <c r="C26" s="44">
        <f>[1]Resultado!C59</f>
        <v>4526103.87</v>
      </c>
      <c r="D26" s="44">
        <f>[1]Resultado!D59</f>
        <v>249153.58</v>
      </c>
      <c r="E26" s="44">
        <f>[1]Resultado!E59</f>
        <v>12018800.920000002</v>
      </c>
      <c r="F26" s="44">
        <f>[1]Resultado!F59</f>
        <v>232207.44</v>
      </c>
      <c r="G26" s="44" t="str">
        <f>[1]Resultado!G59</f>
        <v>-</v>
      </c>
      <c r="H26" s="44">
        <f>[1]Resultado!H59</f>
        <v>587180.89999999991</v>
      </c>
      <c r="I26" s="44" t="str">
        <f>[1]Resultado!I59</f>
        <v>-</v>
      </c>
      <c r="J26" s="44" t="str">
        <f>[1]Resultado!J59</f>
        <v>-</v>
      </c>
      <c r="K26" s="44">
        <f>[1]Resultado!K59</f>
        <v>5505181.6500000004</v>
      </c>
      <c r="L26" s="44">
        <f>[1]Resultado!L59</f>
        <v>4745753.2099999934</v>
      </c>
      <c r="M26" s="44">
        <f t="shared" si="0"/>
        <v>27864381.569999993</v>
      </c>
      <c r="N26" s="15"/>
    </row>
    <row r="27" spans="1:14" ht="19.5" customHeight="1" x14ac:dyDescent="0.2">
      <c r="A27" s="22" t="s">
        <v>60</v>
      </c>
      <c r="B27" s="42"/>
      <c r="C27" s="44">
        <f>[1]Resultado!C60</f>
        <v>7603949.3900000006</v>
      </c>
      <c r="D27" s="44">
        <f>[1]Resultado!D60</f>
        <v>264114.31</v>
      </c>
      <c r="E27" s="44">
        <f>[1]Resultado!E60</f>
        <v>3744</v>
      </c>
      <c r="F27" s="44">
        <f>[1]Resultado!F60</f>
        <v>226008.79</v>
      </c>
      <c r="G27" s="44" t="str">
        <f>[1]Resultado!G60</f>
        <v>-</v>
      </c>
      <c r="H27" s="44">
        <f>[1]Resultado!H60</f>
        <v>403230.07999999996</v>
      </c>
      <c r="I27" s="44">
        <f>[1]Resultado!I60</f>
        <v>8533.11</v>
      </c>
      <c r="J27" s="44" t="str">
        <f>[1]Resultado!J60</f>
        <v>-</v>
      </c>
      <c r="K27" s="44">
        <f>[1]Resultado!K60</f>
        <v>1063016.1499999999</v>
      </c>
      <c r="L27" s="44">
        <f>[1]Resultado!L60</f>
        <v>715827.77999999828</v>
      </c>
      <c r="M27" s="44">
        <f t="shared" si="0"/>
        <v>10288423.609999998</v>
      </c>
      <c r="N27" s="15"/>
    </row>
    <row r="28" spans="1:14" ht="19.5" customHeight="1" x14ac:dyDescent="0.2">
      <c r="A28" s="22" t="s">
        <v>74</v>
      </c>
      <c r="B28" s="42"/>
      <c r="C28" s="44">
        <f>[1]Resultado!C61</f>
        <v>4936553.5099999988</v>
      </c>
      <c r="D28" s="44">
        <f>[1]Resultado!D61</f>
        <v>27600.879999999997</v>
      </c>
      <c r="E28" s="44">
        <f>[1]Resultado!E61</f>
        <v>203482.28</v>
      </c>
      <c r="F28" s="44" t="str">
        <f>[1]Resultado!F61</f>
        <v>-</v>
      </c>
      <c r="G28" s="44">
        <f>[1]Resultado!G61</f>
        <v>2900</v>
      </c>
      <c r="H28" s="44">
        <f>[1]Resultado!H61</f>
        <v>261526.61</v>
      </c>
      <c r="I28" s="44">
        <f>[1]Resultado!I61</f>
        <v>1401.5</v>
      </c>
      <c r="J28" s="44" t="str">
        <f>[1]Resultado!J61</f>
        <v>-</v>
      </c>
      <c r="K28" s="44" t="str">
        <f>[1]Resultado!K61</f>
        <v>-</v>
      </c>
      <c r="L28" s="44">
        <f>[1]Resultado!L61</f>
        <v>396479.13000000088</v>
      </c>
      <c r="M28" s="44">
        <f t="shared" si="0"/>
        <v>5829943.9100000001</v>
      </c>
      <c r="N28" s="15"/>
    </row>
    <row r="29" spans="1:14" ht="19.5" customHeight="1" x14ac:dyDescent="0.2">
      <c r="A29" s="22" t="s">
        <v>61</v>
      </c>
      <c r="B29" s="42"/>
      <c r="C29" s="44">
        <f>[1]Resultado!C62</f>
        <v>220874.81</v>
      </c>
      <c r="D29" s="44">
        <f>[1]Resultado!D62</f>
        <v>13842.5</v>
      </c>
      <c r="E29" s="44">
        <f>[1]Resultado!E62</f>
        <v>797853.26</v>
      </c>
      <c r="F29" s="44" t="str">
        <f>[1]Resultado!F62</f>
        <v>-</v>
      </c>
      <c r="G29" s="44">
        <f>[1]Resultado!G62</f>
        <v>61094.67</v>
      </c>
      <c r="H29" s="44">
        <f>[1]Resultado!H62</f>
        <v>109495.31</v>
      </c>
      <c r="I29" s="44">
        <f>[1]Resultado!I62</f>
        <v>108586.44999999998</v>
      </c>
      <c r="J29" s="44">
        <f>[1]Resultado!J62</f>
        <v>402178.13</v>
      </c>
      <c r="K29" s="44">
        <f>[1]Resultado!K62</f>
        <v>164855.19999999998</v>
      </c>
      <c r="L29" s="44">
        <f>[1]Resultado!L62</f>
        <v>692719.69</v>
      </c>
      <c r="M29" s="44">
        <f t="shared" si="0"/>
        <v>2571500.0199999996</v>
      </c>
      <c r="N29" s="15"/>
    </row>
    <row r="30" spans="1:14" ht="19.5" customHeight="1" x14ac:dyDescent="0.2">
      <c r="A30" s="42" t="s">
        <v>77</v>
      </c>
      <c r="B30" s="42"/>
      <c r="C30" s="44">
        <f>[1]Resultado!C63</f>
        <v>113027.2</v>
      </c>
      <c r="D30" s="44" t="str">
        <f>[1]Resultado!D63</f>
        <v>-</v>
      </c>
      <c r="E30" s="44">
        <f>[1]Resultado!E63</f>
        <v>105788.37000000001</v>
      </c>
      <c r="F30" s="44" t="str">
        <f>[1]Resultado!F63</f>
        <v>-</v>
      </c>
      <c r="G30" s="44" t="str">
        <f>[1]Resultado!G63</f>
        <v>-</v>
      </c>
      <c r="H30" s="44">
        <f>[1]Resultado!H63</f>
        <v>101233.97</v>
      </c>
      <c r="I30" s="44" t="str">
        <f>[1]Resultado!I63</f>
        <v>-</v>
      </c>
      <c r="J30" s="44" t="str">
        <f>[1]Resultado!J63</f>
        <v>-</v>
      </c>
      <c r="K30" s="44" t="str">
        <f>[1]Resultado!K63</f>
        <v>-</v>
      </c>
      <c r="L30" s="44">
        <f>[1]Resultado!L63</f>
        <v>876265.69999999972</v>
      </c>
      <c r="M30" s="44">
        <f t="shared" si="0"/>
        <v>1196315.2399999998</v>
      </c>
      <c r="N30" s="15"/>
    </row>
    <row r="31" spans="1:14" ht="19.5" customHeight="1" x14ac:dyDescent="0.2">
      <c r="A31" s="42" t="s">
        <v>86</v>
      </c>
      <c r="B31" s="42"/>
      <c r="C31" s="44">
        <f>[1]Resultado!C64</f>
        <v>201138.97</v>
      </c>
      <c r="D31" s="44">
        <f>[1]Resultado!D64</f>
        <v>513755.22000000003</v>
      </c>
      <c r="E31" s="44">
        <f>[1]Resultado!E64</f>
        <v>474136.56</v>
      </c>
      <c r="F31" s="44" t="str">
        <f>[1]Resultado!F64</f>
        <v>-</v>
      </c>
      <c r="G31" s="44">
        <f>[1]Resultado!G64</f>
        <v>287473.65000000002</v>
      </c>
      <c r="H31" s="44">
        <f>[1]Resultado!H64</f>
        <v>13075.57</v>
      </c>
      <c r="I31" s="44">
        <f>[1]Resultado!I64</f>
        <v>4093256.4200000004</v>
      </c>
      <c r="J31" s="44">
        <f>[1]Resultado!J64</f>
        <v>4205</v>
      </c>
      <c r="K31" s="44" t="str">
        <f>[1]Resultado!K64</f>
        <v>-</v>
      </c>
      <c r="L31" s="44">
        <f>[1]Resultado!L64</f>
        <v>190011.57000000024</v>
      </c>
      <c r="M31" s="44">
        <f t="shared" si="0"/>
        <v>5777052.9600000009</v>
      </c>
      <c r="N31" s="15"/>
    </row>
    <row r="32" spans="1:14" ht="19.5" customHeight="1" x14ac:dyDescent="0.2">
      <c r="A32" s="22" t="s">
        <v>62</v>
      </c>
      <c r="B32" s="42"/>
      <c r="C32" s="44">
        <f>[1]Resultado!C65</f>
        <v>28648984.100000001</v>
      </c>
      <c r="D32" s="44">
        <f>[1]Resultado!D65</f>
        <v>25897.03</v>
      </c>
      <c r="E32" s="44">
        <f>[1]Resultado!E65</f>
        <v>2968453.6399999992</v>
      </c>
      <c r="F32" s="44">
        <f>[1]Resultado!F65</f>
        <v>178687.8</v>
      </c>
      <c r="G32" s="44">
        <f>[1]Resultado!G65</f>
        <v>664680.98</v>
      </c>
      <c r="H32" s="44">
        <f>[1]Resultado!H65</f>
        <v>110543.92</v>
      </c>
      <c r="I32" s="44">
        <f>[1]Resultado!I65</f>
        <v>118900.64</v>
      </c>
      <c r="J32" s="44">
        <f>[1]Resultado!J65</f>
        <v>11906.35</v>
      </c>
      <c r="K32" s="44">
        <f>[1]Resultado!K65</f>
        <v>36334.68</v>
      </c>
      <c r="L32" s="44">
        <f>[1]Resultado!L65</f>
        <v>1768666.2299999937</v>
      </c>
      <c r="M32" s="44">
        <f t="shared" ref="M32:M40" si="1">SUM(C32:L32)</f>
        <v>34533055.370000005</v>
      </c>
      <c r="N32" s="15"/>
    </row>
    <row r="33" spans="1:14" ht="19.5" customHeight="1" x14ac:dyDescent="0.2">
      <c r="A33" s="22" t="s">
        <v>63</v>
      </c>
      <c r="B33" s="42"/>
      <c r="C33" s="44">
        <f>[1]Resultado!C66</f>
        <v>300747.74</v>
      </c>
      <c r="D33" s="44">
        <f>[1]Resultado!D66</f>
        <v>301087.32</v>
      </c>
      <c r="E33" s="44">
        <f>[1]Resultado!E66</f>
        <v>377006.66000000003</v>
      </c>
      <c r="F33" s="44">
        <f>[1]Resultado!F66</f>
        <v>940426.42999999993</v>
      </c>
      <c r="G33" s="44" t="str">
        <f>[1]Resultado!G66</f>
        <v>-</v>
      </c>
      <c r="H33" s="44">
        <f>[1]Resultado!H66</f>
        <v>213908.27000000002</v>
      </c>
      <c r="I33" s="44" t="str">
        <f>[1]Resultado!I66</f>
        <v>-</v>
      </c>
      <c r="J33" s="44" t="str">
        <f>[1]Resultado!J66</f>
        <v>-</v>
      </c>
      <c r="K33" s="44">
        <f>[1]Resultado!K66</f>
        <v>78614.48</v>
      </c>
      <c r="L33" s="44">
        <f>[1]Resultado!L66</f>
        <v>287088.37999999948</v>
      </c>
      <c r="M33" s="44">
        <f t="shared" si="1"/>
        <v>2498879.2799999993</v>
      </c>
      <c r="N33" s="15"/>
    </row>
    <row r="34" spans="1:14" ht="19.5" customHeight="1" x14ac:dyDescent="0.2">
      <c r="A34" s="22" t="s">
        <v>64</v>
      </c>
      <c r="B34" s="42"/>
      <c r="C34" s="44" t="str">
        <f>[1]Resultado!C67</f>
        <v>-</v>
      </c>
      <c r="D34" s="44" t="str">
        <f>[1]Resultado!D67</f>
        <v>-</v>
      </c>
      <c r="E34" s="44">
        <f>[1]Resultado!E67</f>
        <v>2321.9500000000003</v>
      </c>
      <c r="F34" s="44" t="str">
        <f>[1]Resultado!F67</f>
        <v>-</v>
      </c>
      <c r="G34" s="44" t="str">
        <f>[1]Resultado!G67</f>
        <v>-</v>
      </c>
      <c r="H34" s="44">
        <f>[1]Resultado!H67</f>
        <v>229190.64</v>
      </c>
      <c r="I34" s="44" t="str">
        <f>[1]Resultado!I67</f>
        <v>-</v>
      </c>
      <c r="J34" s="44" t="str">
        <f>[1]Resultado!J67</f>
        <v>-</v>
      </c>
      <c r="K34" s="44" t="str">
        <f>[1]Resultado!K67</f>
        <v>-</v>
      </c>
      <c r="L34" s="44">
        <f>[1]Resultado!L67</f>
        <v>228324.3799999998</v>
      </c>
      <c r="M34" s="44">
        <f t="shared" si="1"/>
        <v>459836.96999999986</v>
      </c>
      <c r="N34" s="15"/>
    </row>
    <row r="35" spans="1:14" ht="19.5" customHeight="1" x14ac:dyDescent="0.2">
      <c r="A35" s="22" t="s">
        <v>65</v>
      </c>
      <c r="B35" s="42"/>
      <c r="C35" s="44">
        <f>[1]Resultado!C68</f>
        <v>23761312.259999998</v>
      </c>
      <c r="D35" s="44">
        <f>[1]Resultado!D68</f>
        <v>3576625.8899999997</v>
      </c>
      <c r="E35" s="44">
        <f>[1]Resultado!E68</f>
        <v>4289763.32</v>
      </c>
      <c r="F35" s="44">
        <f>[1]Resultado!F68</f>
        <v>124052.27</v>
      </c>
      <c r="G35" s="44">
        <f>[1]Resultado!G68</f>
        <v>25343.46</v>
      </c>
      <c r="H35" s="44">
        <f>[1]Resultado!H68</f>
        <v>1022221.51</v>
      </c>
      <c r="I35" s="44">
        <f>[1]Resultado!I68</f>
        <v>205787.7</v>
      </c>
      <c r="J35" s="44" t="str">
        <f>[1]Resultado!J68</f>
        <v>-</v>
      </c>
      <c r="K35" s="44">
        <f>[1]Resultado!K68</f>
        <v>13010.08</v>
      </c>
      <c r="L35" s="44">
        <f>[1]Resultado!L68</f>
        <v>2149874.1400000011</v>
      </c>
      <c r="M35" s="44">
        <f t="shared" si="1"/>
        <v>35167990.630000003</v>
      </c>
      <c r="N35" s="15"/>
    </row>
    <row r="36" spans="1:14" ht="19.5" customHeight="1" x14ac:dyDescent="0.2">
      <c r="A36" s="22" t="s">
        <v>66</v>
      </c>
      <c r="B36" s="42"/>
      <c r="C36" s="44">
        <f>[1]Resultado!C69</f>
        <v>27379036.650000002</v>
      </c>
      <c r="D36" s="44">
        <f>[1]Resultado!D69</f>
        <v>381831.39999999997</v>
      </c>
      <c r="E36" s="44">
        <f>[1]Resultado!E69</f>
        <v>2748869.84</v>
      </c>
      <c r="F36" s="44" t="str">
        <f>[1]Resultado!F69</f>
        <v>-</v>
      </c>
      <c r="G36" s="44">
        <f>[1]Resultado!G69</f>
        <v>655806.47</v>
      </c>
      <c r="H36" s="44">
        <f>[1]Resultado!H69</f>
        <v>1739668.8</v>
      </c>
      <c r="I36" s="44">
        <f>[1]Resultado!I69</f>
        <v>274839.55</v>
      </c>
      <c r="J36" s="44" t="str">
        <f>[1]Resultado!J69</f>
        <v>-</v>
      </c>
      <c r="K36" s="44">
        <f>[1]Resultado!K69</f>
        <v>7886827.0700000003</v>
      </c>
      <c r="L36" s="44">
        <f>[1]Resultado!L69</f>
        <v>5740586.0800000206</v>
      </c>
      <c r="M36" s="44">
        <f t="shared" si="1"/>
        <v>46807465.860000022</v>
      </c>
      <c r="N36" s="15"/>
    </row>
    <row r="37" spans="1:14" ht="19.5" customHeight="1" x14ac:dyDescent="0.2">
      <c r="A37" s="22" t="s">
        <v>67</v>
      </c>
      <c r="B37" s="42"/>
      <c r="C37" s="44">
        <f>[1]Resultado!C70</f>
        <v>18695171.640000001</v>
      </c>
      <c r="D37" s="44">
        <f>[1]Resultado!D70</f>
        <v>3914445.47</v>
      </c>
      <c r="E37" s="44">
        <f>[1]Resultado!E70</f>
        <v>300047.33999999997</v>
      </c>
      <c r="F37" s="44">
        <f>[1]Resultado!F70</f>
        <v>25671.58</v>
      </c>
      <c r="G37" s="44" t="str">
        <f>[1]Resultado!G70</f>
        <v>-</v>
      </c>
      <c r="H37" s="44">
        <f>[1]Resultado!H70</f>
        <v>76539.14</v>
      </c>
      <c r="I37" s="44">
        <f>[1]Resultado!I70</f>
        <v>132392.70000000001</v>
      </c>
      <c r="J37" s="44" t="str">
        <f>[1]Resultado!J70</f>
        <v>-</v>
      </c>
      <c r="K37" s="44">
        <f>[1]Resultado!K70</f>
        <v>22612.32</v>
      </c>
      <c r="L37" s="44">
        <f>[1]Resultado!L70</f>
        <v>361731.96000000328</v>
      </c>
      <c r="M37" s="44">
        <f t="shared" si="1"/>
        <v>23528612.150000002</v>
      </c>
      <c r="N37" s="15"/>
    </row>
    <row r="38" spans="1:14" ht="19.5" customHeight="1" x14ac:dyDescent="0.2">
      <c r="A38" s="22" t="s">
        <v>72</v>
      </c>
      <c r="B38" s="42"/>
      <c r="C38" s="44">
        <f>[1]Resultado!C71</f>
        <v>2162700.8199999998</v>
      </c>
      <c r="D38" s="44">
        <f>[1]Resultado!D71</f>
        <v>2060233.98</v>
      </c>
      <c r="E38" s="44">
        <f>[1]Resultado!E71</f>
        <v>725113.92</v>
      </c>
      <c r="F38" s="44" t="str">
        <f>[1]Resultado!F71</f>
        <v>-</v>
      </c>
      <c r="G38" s="44" t="str">
        <f>[1]Resultado!G71</f>
        <v>-</v>
      </c>
      <c r="H38" s="44">
        <f>[1]Resultado!H71</f>
        <v>297452.2</v>
      </c>
      <c r="I38" s="44" t="str">
        <f>[1]Resultado!I71</f>
        <v>-</v>
      </c>
      <c r="J38" s="44">
        <f>[1]Resultado!J71</f>
        <v>1704</v>
      </c>
      <c r="K38" s="44" t="str">
        <f>[1]Resultado!K71</f>
        <v>-</v>
      </c>
      <c r="L38" s="44">
        <f>[1]Resultado!L71</f>
        <v>343956.50999999954</v>
      </c>
      <c r="M38" s="44">
        <f t="shared" si="1"/>
        <v>5591161.4299999997</v>
      </c>
      <c r="N38" s="15"/>
    </row>
    <row r="39" spans="1:14" s="12" customFormat="1" ht="19.5" customHeight="1" x14ac:dyDescent="0.2">
      <c r="A39" s="22" t="s">
        <v>68</v>
      </c>
      <c r="B39" s="42"/>
      <c r="C39" s="44" t="str">
        <f>[1]Resultado!C73</f>
        <v>-</v>
      </c>
      <c r="D39" s="44" t="str">
        <f>[1]Resultado!D73</f>
        <v>-</v>
      </c>
      <c r="E39" s="44" t="str">
        <f>[1]Resultado!E73</f>
        <v>-</v>
      </c>
      <c r="F39" s="44" t="str">
        <f>[1]Resultado!F73</f>
        <v>-</v>
      </c>
      <c r="G39" s="44" t="str">
        <f>[1]Resultado!G73</f>
        <v>-</v>
      </c>
      <c r="H39" s="44" t="str">
        <f>[1]Resultado!H73</f>
        <v>-</v>
      </c>
      <c r="I39" s="44" t="str">
        <f>[1]Resultado!I73</f>
        <v>-</v>
      </c>
      <c r="J39" s="44" t="str">
        <f>[1]Resultado!J73</f>
        <v>-</v>
      </c>
      <c r="K39" s="44" t="str">
        <f>[1]Resultado!K73</f>
        <v>-</v>
      </c>
      <c r="L39" s="44">
        <f>[1]Resultado!L73</f>
        <v>874111.90000000014</v>
      </c>
      <c r="M39" s="44">
        <f t="shared" si="1"/>
        <v>874111.90000000014</v>
      </c>
      <c r="N39" s="15"/>
    </row>
    <row r="40" spans="1:14" s="12" customFormat="1" ht="19.5" customHeight="1" x14ac:dyDescent="0.2">
      <c r="A40" s="42" t="s">
        <v>78</v>
      </c>
      <c r="B40" s="42"/>
      <c r="C40" s="44" t="str">
        <f>[1]Resultado!C74</f>
        <v>-</v>
      </c>
      <c r="D40" s="44" t="str">
        <f>[1]Resultado!D74</f>
        <v>-</v>
      </c>
      <c r="E40" s="44" t="str">
        <f>[1]Resultado!E74</f>
        <v>-</v>
      </c>
      <c r="F40" s="44" t="str">
        <f>[1]Resultado!F74</f>
        <v>-</v>
      </c>
      <c r="G40" s="44" t="str">
        <f>[1]Resultado!G74</f>
        <v>-</v>
      </c>
      <c r="H40" s="44" t="str">
        <f>[1]Resultado!H74</f>
        <v>-</v>
      </c>
      <c r="I40" s="44" t="str">
        <f>[1]Resultado!I74</f>
        <v>-</v>
      </c>
      <c r="J40" s="44" t="str">
        <f>[1]Resultado!J74</f>
        <v>-</v>
      </c>
      <c r="K40" s="44" t="str">
        <f>[1]Resultado!K74</f>
        <v>-</v>
      </c>
      <c r="L40" s="44" t="str">
        <f>[1]Resultado!L74</f>
        <v>-</v>
      </c>
      <c r="M40" s="44">
        <f t="shared" si="1"/>
        <v>0</v>
      </c>
      <c r="N40" s="15"/>
    </row>
    <row r="41" spans="1:14" s="12" customFormat="1" ht="19.5" customHeight="1" x14ac:dyDescent="0.2">
      <c r="A41" s="22"/>
      <c r="B41" s="42"/>
      <c r="C41" s="46"/>
      <c r="D41" s="46"/>
      <c r="E41" s="46"/>
      <c r="F41" s="47"/>
      <c r="G41" s="47"/>
      <c r="H41" s="47"/>
      <c r="I41" s="47"/>
      <c r="J41" s="47"/>
      <c r="K41" s="47"/>
      <c r="L41" s="47"/>
      <c r="M41" s="47"/>
    </row>
    <row r="42" spans="1:14" s="13" customFormat="1" ht="19.5" customHeight="1" x14ac:dyDescent="0.2">
      <c r="A42" s="48" t="s">
        <v>69</v>
      </c>
      <c r="B42" s="49"/>
      <c r="C42" s="50">
        <f t="shared" ref="C42:M42" si="2">SUM(C11:C40)</f>
        <v>266357552.40000004</v>
      </c>
      <c r="D42" s="50">
        <f t="shared" si="2"/>
        <v>67956811.159999996</v>
      </c>
      <c r="E42" s="50">
        <f t="shared" si="2"/>
        <v>55032842.270000011</v>
      </c>
      <c r="F42" s="50">
        <f t="shared" si="2"/>
        <v>12224823.119999999</v>
      </c>
      <c r="G42" s="50">
        <f t="shared" si="2"/>
        <v>3369257.4699999997</v>
      </c>
      <c r="H42" s="50">
        <f t="shared" si="2"/>
        <v>6976872.9199999999</v>
      </c>
      <c r="I42" s="50">
        <f t="shared" si="2"/>
        <v>5425115.5800000001</v>
      </c>
      <c r="J42" s="50">
        <f t="shared" si="2"/>
        <v>1263747.69</v>
      </c>
      <c r="K42" s="50">
        <f t="shared" si="2"/>
        <v>21841227.48</v>
      </c>
      <c r="L42" s="50">
        <f t="shared" si="2"/>
        <v>57591021.449999981</v>
      </c>
      <c r="M42" s="50">
        <f t="shared" si="2"/>
        <v>498039271.53999984</v>
      </c>
      <c r="N42" s="11"/>
    </row>
    <row r="43" spans="1:14" x14ac:dyDescent="0.2">
      <c r="B43" s="10" t="s">
        <v>70</v>
      </c>
      <c r="C43" s="10"/>
      <c r="D43" s="10" t="s">
        <v>70</v>
      </c>
      <c r="E43" s="10"/>
      <c r="F43" s="10" t="s">
        <v>70</v>
      </c>
      <c r="G43" s="10"/>
      <c r="H43" s="10"/>
      <c r="I43" s="10"/>
      <c r="J43" s="10"/>
      <c r="K43" s="10" t="s">
        <v>70</v>
      </c>
      <c r="L43" s="10"/>
      <c r="M43" s="10"/>
    </row>
    <row r="45" spans="1:14" ht="17.100000000000001" customHeight="1" x14ac:dyDescent="0.2">
      <c r="C45" s="53">
        <f>$C$42/$M$42</f>
        <v>0.534812348384474</v>
      </c>
      <c r="D45" s="53">
        <f>$D$42/$M$42</f>
        <v>0.13644870001891421</v>
      </c>
      <c r="E45" s="53">
        <f>$E$42/$M$42</f>
        <v>0.11049900161453446</v>
      </c>
      <c r="F45" s="53">
        <f>$F$42/$M$42</f>
        <v>2.4545901937008528E-2</v>
      </c>
      <c r="G45" s="53">
        <f>$G$42/$M$42</f>
        <v>6.76504376769694E-3</v>
      </c>
      <c r="H45" s="53">
        <f>$H$42/$M$42</f>
        <v>1.4008680276209213E-2</v>
      </c>
      <c r="I45" s="53">
        <f>$I$42/$M$42</f>
        <v>1.0892947383897785E-2</v>
      </c>
      <c r="J45" s="53">
        <f>$J$42/$M$42</f>
        <v>2.5374458646450384E-3</v>
      </c>
      <c r="K45" s="53">
        <f>$K$42/$M$42</f>
        <v>4.3854428210980609E-2</v>
      </c>
      <c r="L45" s="53">
        <f>$L$42/$M$42</f>
        <v>0.11563550254163958</v>
      </c>
      <c r="M45" s="54"/>
    </row>
    <row r="46" spans="1:14" ht="17.100000000000001" customHeight="1" x14ac:dyDescent="0.2"/>
    <row r="47" spans="1:14" ht="17.100000000000001" customHeight="1" x14ac:dyDescent="0.2"/>
    <row r="48" spans="1:14" ht="17.100000000000001" customHeight="1" x14ac:dyDescent="0.2"/>
    <row r="49" ht="17.100000000000001" customHeight="1" x14ac:dyDescent="0.2"/>
    <row r="82" spans="4:5" ht="20.100000000000001" customHeight="1" x14ac:dyDescent="0.2">
      <c r="D82" s="51" t="s">
        <v>87</v>
      </c>
      <c r="E82" s="52">
        <f>$C$42/$M$42</f>
        <v>0.534812348384474</v>
      </c>
    </row>
    <row r="83" spans="4:5" ht="20.100000000000001" customHeight="1" x14ac:dyDescent="0.2">
      <c r="D83" s="51" t="s">
        <v>88</v>
      </c>
      <c r="E83" s="52">
        <f>$D$42/$M$42</f>
        <v>0.13644870001891421</v>
      </c>
    </row>
    <row r="84" spans="4:5" ht="20.100000000000001" customHeight="1" x14ac:dyDescent="0.2">
      <c r="D84" s="51" t="s">
        <v>89</v>
      </c>
      <c r="E84" s="52">
        <f>$E$42/$M$42</f>
        <v>0.11049900161453446</v>
      </c>
    </row>
    <row r="85" spans="4:5" ht="20.100000000000001" customHeight="1" x14ac:dyDescent="0.2">
      <c r="D85" s="51" t="s">
        <v>90</v>
      </c>
      <c r="E85" s="52">
        <f>$F$42/$M$42</f>
        <v>2.4545901937008528E-2</v>
      </c>
    </row>
    <row r="86" spans="4:5" ht="20.100000000000001" customHeight="1" x14ac:dyDescent="0.2">
      <c r="D86" s="51" t="s">
        <v>91</v>
      </c>
      <c r="E86" s="52">
        <f>$G$42/$M$42</f>
        <v>6.76504376769694E-3</v>
      </c>
    </row>
    <row r="87" spans="4:5" ht="20.100000000000001" customHeight="1" x14ac:dyDescent="0.2">
      <c r="D87" s="51" t="s">
        <v>92</v>
      </c>
      <c r="E87" s="52">
        <f>$H$42/$M$42</f>
        <v>1.4008680276209213E-2</v>
      </c>
    </row>
    <row r="88" spans="4:5" ht="20.100000000000001" customHeight="1" x14ac:dyDescent="0.2">
      <c r="D88" s="51" t="s">
        <v>12</v>
      </c>
      <c r="E88" s="52">
        <f>$I$42/$M$42</f>
        <v>1.0892947383897785E-2</v>
      </c>
    </row>
    <row r="89" spans="4:5" ht="20.100000000000001" customHeight="1" x14ac:dyDescent="0.2">
      <c r="D89" s="51" t="s">
        <v>94</v>
      </c>
      <c r="E89" s="52">
        <f>$J$42/$M$42</f>
        <v>2.5374458646450384E-3</v>
      </c>
    </row>
    <row r="90" spans="4:5" ht="20.100000000000001" customHeight="1" x14ac:dyDescent="0.2">
      <c r="D90" s="51" t="s">
        <v>93</v>
      </c>
      <c r="E90" s="52">
        <f>$K$42/$M$42</f>
        <v>4.3854428210980609E-2</v>
      </c>
    </row>
    <row r="91" spans="4:5" ht="20.100000000000001" customHeight="1" x14ac:dyDescent="0.2">
      <c r="D91" s="51" t="s">
        <v>15</v>
      </c>
      <c r="E91" s="52">
        <f>$L$42/$M$42</f>
        <v>0.11563550254163958</v>
      </c>
    </row>
    <row r="196" spans="5:5" x14ac:dyDescent="0.2">
      <c r="E196" s="14" t="s">
        <v>50</v>
      </c>
    </row>
  </sheetData>
  <phoneticPr fontId="0" type="noConversion"/>
  <printOptions gridLinesSet="0"/>
  <pageMargins left="0.5" right="0.39370078740157483" top="0.78740157480314965" bottom="0.78740157480314965" header="0.18" footer="0"/>
  <pageSetup paperSize="9" scale="45" orientation="portrait" horizontalDpi="300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CEB2F5BBE38C41A3F6463BEC05EAF1" ma:contentTypeVersion="6" ma:contentTypeDescription="Crear nuevo documento." ma:contentTypeScope="" ma:versionID="977735e90d7b50bb8f97f24320c94dd7">
  <xsd:schema xmlns:xsd="http://www.w3.org/2001/XMLSchema" xmlns:xs="http://www.w3.org/2001/XMLSchema" xmlns:p="http://schemas.microsoft.com/office/2006/metadata/properties" xmlns:ns2="fbecc177-bb95-48e2-9e96-8e25e4419606" targetNamespace="http://schemas.microsoft.com/office/2006/metadata/properties" ma:root="true" ma:fieldsID="9d77e7fec26051238562e567feeea272" ns2:_="">
    <xsd:import namespace="fbecc177-bb95-48e2-9e96-8e25e441960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ódigo_x0020_de_x0020_expediente" minOccurs="0"/>
                <xsd:element ref="ns2:Código_x0020_de_x0020_referencia" minOccurs="0"/>
                <xsd:element ref="ns2:Confidencialidad"/>
                <xsd:element ref="ns2:Enlace_x0020_Otros_x0020_Documentos" minOccurs="0"/>
                <xsd:element ref="ns2:Materia" minOccurs="0"/>
                <xsd:element ref="ns2:Notas" minOccurs="0"/>
                <xsd:element ref="ns2:Organismo_x0020_autor" minOccurs="0"/>
                <xsd:element ref="ns2:Organismo_x0020_productor" minOccurs="0"/>
                <xsd:element ref="ns2:Tipo_x0020_de_x0020_documento" minOccurs="0"/>
                <xsd:element ref="ns2:Fecha_x0020_del_x0020_docuemento" minOccurs="0"/>
                <xsd:element ref="ns2:Fecha_x0020_entrad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cc177-bb95-48e2-9e96-8e25e441960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Código_x0020_de_x0020_expediente" ma:index="11" nillable="true" ma:displayName="Código de expediente" ma:internalName="C_x00f3_digo_x0020_de_x0020_expediente">
      <xsd:simpleType>
        <xsd:restriction base="dms:Text">
          <xsd:maxLength value="255"/>
        </xsd:restriction>
      </xsd:simpleType>
    </xsd:element>
    <xsd:element name="Código_x0020_de_x0020_referencia" ma:index="12" nillable="true" ma:displayName="Código de referencia" ma:internalName="C_x00f3_digo_x0020_de_x0020_referencia">
      <xsd:simpleType>
        <xsd:restriction base="dms:Note">
          <xsd:maxLength value="255"/>
        </xsd:restriction>
      </xsd:simpleType>
    </xsd:element>
    <xsd:element name="Confidencialidad" ma:index="13" ma:displayName="Confidencialidad" ma:default="No Clasificado" ma:format="RadioButtons" ma:internalName="Confidencialidad" ma:readOnly="false">
      <xsd:simpleType>
        <xsd:restriction base="dms:Choice">
          <xsd:enumeration value="Clasificado"/>
          <xsd:enumeration value="No Clasificado"/>
        </xsd:restriction>
      </xsd:simpleType>
    </xsd:element>
    <xsd:element name="Enlace_x0020_Otros_x0020_Documentos" ma:index="14" nillable="true" ma:displayName="Enlace Otros Documentos" ma:format="Hyperlink" ma:internalName="Enlace_x0020_Otros_x0020_Documento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ateria" ma:index="15" nillable="true" ma:displayName="Materia" ma:internalName="Materia">
      <xsd:simpleType>
        <xsd:restriction base="dms:Note">
          <xsd:maxLength value="255"/>
        </xsd:restriction>
      </xsd:simpleType>
    </xsd:element>
    <xsd:element name="Notas" ma:index="16" nillable="true" ma:displayName="Notas" ma:internalName="Notas">
      <xsd:simpleType>
        <xsd:restriction base="dms:Note">
          <xsd:maxLength value="255"/>
        </xsd:restriction>
      </xsd:simpleType>
    </xsd:element>
    <xsd:element name="Organismo_x0020_autor" ma:index="17" nillable="true" ma:displayName="Organismo autor" ma:internalName="Organismo_x0020_autor">
      <xsd:simpleType>
        <xsd:restriction base="dms:Text">
          <xsd:maxLength value="255"/>
        </xsd:restriction>
      </xsd:simpleType>
    </xsd:element>
    <xsd:element name="Organismo_x0020_productor" ma:index="18" nillable="true" ma:displayName="Organismo productor" ma:internalName="Organismo_x0020_productor">
      <xsd:simpleType>
        <xsd:restriction base="dms:Note">
          <xsd:maxLength value="255"/>
        </xsd:restriction>
      </xsd:simpleType>
    </xsd:element>
    <xsd:element name="Tipo_x0020_de_x0020_documento" ma:index="19" nillable="true" ma:displayName="Tipo de documento" ma:internalName="Tipo_x0020_de_x0020_documento">
      <xsd:simpleType>
        <xsd:restriction base="dms:Note">
          <xsd:maxLength value="255"/>
        </xsd:restriction>
      </xsd:simpleType>
    </xsd:element>
    <xsd:element name="Fecha_x0020_del_x0020_docuemento" ma:index="20" nillable="true" ma:displayName="Fecha del documento" ma:default="[today]" ma:format="DateOnly" ma:internalName="Fecha_x0020_del_x0020_docuemento">
      <xsd:simpleType>
        <xsd:restriction base="dms:DateTime"/>
      </xsd:simpleType>
    </xsd:element>
    <xsd:element name="Fecha_x0020_entrada" ma:index="21" nillable="true" ma:displayName="Fecha entrada" ma:default="[today]" ma:format="DateOnly" ma:internalName="Fecha_x0020_entrad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ódigo_x0020_de_x0020_referencia xmlns="fbecc177-bb95-48e2-9e96-8e25e4419606" xsi:nil="true"/>
    <Enlace_x0020_Otros_x0020_Documentos xmlns="fbecc177-bb95-48e2-9e96-8e25e4419606">
      <Url xsi:nil="true"/>
      <Description xsi:nil="true"/>
    </Enlace_x0020_Otros_x0020_Documentos>
    <Código_x0020_de_x0020_expediente xmlns="fbecc177-bb95-48e2-9e96-8e25e4419606" xsi:nil="true"/>
    <Organismo_x0020_autor xmlns="fbecc177-bb95-48e2-9e96-8e25e4419606" xsi:nil="true"/>
    <Confidencialidad xmlns="fbecc177-bb95-48e2-9e96-8e25e4419606">No Clasificado</Confidencialidad>
    <Fecha_x0020_entrada xmlns="fbecc177-bb95-48e2-9e96-8e25e4419606">2013-11-19T17:04:20+00:00</Fecha_x0020_entrada>
    <Materia xmlns="fbecc177-bb95-48e2-9e96-8e25e4419606" xsi:nil="true"/>
    <Organismo_x0020_productor xmlns="fbecc177-bb95-48e2-9e96-8e25e4419606" xsi:nil="true"/>
    <Notas xmlns="fbecc177-bb95-48e2-9e96-8e25e4419606" xsi:nil="true"/>
    <Fecha_x0020_del_x0020_docuemento xmlns="fbecc177-bb95-48e2-9e96-8e25e4419606">2013-11-19T17:04:20+00:00</Fecha_x0020_del_x0020_docuemento>
    <Tipo_x0020_de_x0020_documento xmlns="fbecc177-bb95-48e2-9e96-8e25e4419606" xsi:nil="true"/>
    <_dlc_DocId xmlns="fbecc177-bb95-48e2-9e96-8e25e4419606">FCSFQQWY644X-3-224280</_dlc_DocId>
    <_dlc_DocIdUrl xmlns="fbecc177-bb95-48e2-9e96-8e25e4419606">
      <Url>http://intranetseue.ue-mad.inet/sitios/in/_layouts/DocIdRedir.aspx?ID=FCSFQQWY644X-3-224280</Url>
      <Description>FCSFQQWY644X-3-224280</Description>
    </_dlc_DocIdUrl>
  </documentManagement>
</p:properties>
</file>

<file path=customXml/itemProps1.xml><?xml version="1.0" encoding="utf-8"?>
<ds:datastoreItem xmlns:ds="http://schemas.openxmlformats.org/officeDocument/2006/customXml" ds:itemID="{EC44030C-6634-4E96-A207-110A9BEB8275}"/>
</file>

<file path=customXml/itemProps2.xml><?xml version="1.0" encoding="utf-8"?>
<ds:datastoreItem xmlns:ds="http://schemas.openxmlformats.org/officeDocument/2006/customXml" ds:itemID="{82F0EF13-43EB-45F9-9C82-6C7CBC6CE8E6}"/>
</file>

<file path=customXml/itemProps3.xml><?xml version="1.0" encoding="utf-8"?>
<ds:datastoreItem xmlns:ds="http://schemas.openxmlformats.org/officeDocument/2006/customXml" ds:itemID="{1EE9F9A7-D10D-4293-85E0-F3143CEB1972}"/>
</file>

<file path=customXml/itemProps4.xml><?xml version="1.0" encoding="utf-8"?>
<ds:datastoreItem xmlns:ds="http://schemas.openxmlformats.org/officeDocument/2006/customXml" ds:itemID="{314162B5-3D33-4084-BEEC-D5D407E5F1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512</vt:lpstr>
      <vt:lpstr>'512'!Área_de_impresión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Carretero Albiach</dc:creator>
  <cp:lastModifiedBy>Teresa Molina Schmid</cp:lastModifiedBy>
  <cp:lastPrinted>2013-08-30T09:04:53Z</cp:lastPrinted>
  <dcterms:created xsi:type="dcterms:W3CDTF">2012-07-20T10:24:57Z</dcterms:created>
  <dcterms:modified xsi:type="dcterms:W3CDTF">2013-11-19T17:04:20Z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0x0101006CCEB2F5BBE38C41A3F6463BEC05EAF1</vt:lpwstr>
  </property>
  <property fmtid="{D5CDD505-2E9C-101B-9397-08002B2CF9AE}" pid="3" name="_dlc_DocIdItemGuid">
    <vt:lpwstr>fdb626e3-bf4d-4464-8d42-b047864a94fa</vt:lpwstr>
  </property>
</Properties>
</file>